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V-OP\"/>
    </mc:Choice>
  </mc:AlternateContent>
  <bookViews>
    <workbookView xWindow="0" yWindow="0" windowWidth="28800" windowHeight="12435" activeTab="6"/>
  </bookViews>
  <sheets>
    <sheet name="Ulohy" sheetId="1" r:id="rId1"/>
    <sheet name="ULP1" sheetId="4" r:id="rId2"/>
    <sheet name="ULP2" sheetId="5" r:id="rId3"/>
    <sheet name="ULP3" sheetId="6" r:id="rId4"/>
    <sheet name="ULP4" sheetId="7" r:id="rId5"/>
    <sheet name="ULP5" sheetId="8" r:id="rId6"/>
    <sheet name="ULP6" sheetId="9" r:id="rId7"/>
  </sheets>
  <definedNames>
    <definedName name="_xlnm.Print_Area" localSheetId="1">'ULP1'!$A$1:$R$33</definedName>
    <definedName name="_xlnm.Print_Area" localSheetId="2">'ULP2'!$A$10:$J$47</definedName>
    <definedName name="_xlnm.Print_Area" localSheetId="3">'ULP3'!$A$10:$K$40</definedName>
    <definedName name="_xlnm.Print_Area" localSheetId="4">'ULP4'!$A$10:$L$44</definedName>
    <definedName name="_xlnm.Print_Area" localSheetId="5">'ULP5'!$A$11:$O$51</definedName>
    <definedName name="_xlnm.Print_Area" localSheetId="6">'ULP6'!$A$10:$N$46</definedName>
    <definedName name="solver_adj" localSheetId="1" hidden="1">'ULP1'!$C$31:$D$31</definedName>
    <definedName name="solver_adj" localSheetId="2" hidden="1">'ULP2'!$C$44:$G$44</definedName>
    <definedName name="solver_adj" localSheetId="3" hidden="1">'ULP3'!$C$37:$H$37</definedName>
    <definedName name="solver_adj" localSheetId="4" hidden="1">'ULP4'!$C$37:$I$37</definedName>
    <definedName name="solver_adj" localSheetId="5" hidden="1">'ULP5'!$C$44:$L$44</definedName>
    <definedName name="solver_adj" localSheetId="6" hidden="1">'ULP6'!$C$40:$K$40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cvg" localSheetId="4" hidden="1">0.0001</definedName>
    <definedName name="solver_cvg" localSheetId="5" hidden="1">0.0001</definedName>
    <definedName name="solver_cvg" localSheetId="6" hidden="1">0.0001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drv" localSheetId="4" hidden="1">1</definedName>
    <definedName name="solver_drv" localSheetId="5" hidden="1">1</definedName>
    <definedName name="solver_drv" localSheetId="6" hidden="1">1</definedName>
    <definedName name="solver_eng" localSheetId="1" hidden="1">2</definedName>
    <definedName name="solver_eng" localSheetId="2" hidden="1">2</definedName>
    <definedName name="solver_eng" localSheetId="3" hidden="1">2</definedName>
    <definedName name="solver_eng" localSheetId="4" hidden="1">2</definedName>
    <definedName name="solver_eng" localSheetId="5" hidden="1">2</definedName>
    <definedName name="solver_eng" localSheetId="6" hidden="1">2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est" localSheetId="5" hidden="1">1</definedName>
    <definedName name="solver_est" localSheetId="6" hidden="1">1</definedName>
    <definedName name="solver_itr" localSheetId="1" hidden="1">100</definedName>
    <definedName name="solver_itr" localSheetId="2" hidden="1">100</definedName>
    <definedName name="solver_itr" localSheetId="3" hidden="1">100</definedName>
    <definedName name="solver_itr" localSheetId="4" hidden="1">100</definedName>
    <definedName name="solver_itr" localSheetId="5" hidden="1">100</definedName>
    <definedName name="solver_itr" localSheetId="6" hidden="1">100</definedName>
    <definedName name="solver_lhs1" localSheetId="1" hidden="1">'ULP1'!$E$32:$E$33</definedName>
    <definedName name="solver_lhs1" localSheetId="2" hidden="1">'ULP2'!$H$45:$H$47</definedName>
    <definedName name="solver_lhs1" localSheetId="3" hidden="1">'ULP3'!$I$38:$I$40</definedName>
    <definedName name="solver_lhs1" localSheetId="4" hidden="1">'ULP4'!$J$38:$J$44</definedName>
    <definedName name="solver_lhs1" localSheetId="5" hidden="1">'ULP5'!$M$45:$M$51</definedName>
    <definedName name="solver_lhs1" localSheetId="6" hidden="1">'ULP6'!$L$41:$L$46</definedName>
    <definedName name="solver_lhs2" localSheetId="4" hidden="1">'ULP4'!$C$37:$I$37</definedName>
    <definedName name="solver_lhs2" localSheetId="6" hidden="1">'ULP6'!$L$41:$L$46</definedName>
    <definedName name="solver_lin" localSheetId="1" hidden="1">1</definedName>
    <definedName name="solver_lin" localSheetId="2" hidden="1">1</definedName>
    <definedName name="solver_lin" localSheetId="3" hidden="1">1</definedName>
    <definedName name="solver_lin" localSheetId="4" hidden="1">1</definedName>
    <definedName name="solver_lin" localSheetId="5" hidden="1">1</definedName>
    <definedName name="solver_lin" localSheetId="6" hidden="1">1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ip" localSheetId="4" hidden="1">2147483647</definedName>
    <definedName name="solver_mip" localSheetId="5" hidden="1">2147483647</definedName>
    <definedName name="solver_mip" localSheetId="6" hidden="1">2147483647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ni" localSheetId="4" hidden="1">30</definedName>
    <definedName name="solver_mni" localSheetId="5" hidden="1">30</definedName>
    <definedName name="solver_mni" localSheetId="6" hidden="1">30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rt" localSheetId="4" hidden="1">0.075</definedName>
    <definedName name="solver_mrt" localSheetId="5" hidden="1">0.075</definedName>
    <definedName name="solver_mrt" localSheetId="6" hidden="1">0.075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msl" localSheetId="4" hidden="1">2</definedName>
    <definedName name="solver_msl" localSheetId="5" hidden="1">2</definedName>
    <definedName name="solver_msl" localSheetId="6" hidden="1">2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eg" localSheetId="4" hidden="1">1</definedName>
    <definedName name="solver_neg" localSheetId="5" hidden="1">1</definedName>
    <definedName name="solver_neg" localSheetId="6" hidden="1">1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od" localSheetId="4" hidden="1">2147483647</definedName>
    <definedName name="solver_nod" localSheetId="5" hidden="1">2147483647</definedName>
    <definedName name="solver_nod" localSheetId="6" hidden="1">2147483647</definedName>
    <definedName name="solver_num" localSheetId="1" hidden="1">1</definedName>
    <definedName name="solver_num" localSheetId="2" hidden="1">1</definedName>
    <definedName name="solver_num" localSheetId="3" hidden="1">1</definedName>
    <definedName name="solver_num" localSheetId="4" hidden="1">2</definedName>
    <definedName name="solver_num" localSheetId="5" hidden="1">1</definedName>
    <definedName name="solver_num" localSheetId="6" hidden="1">1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nwt" localSheetId="5" hidden="1">1</definedName>
    <definedName name="solver_nwt" localSheetId="6" hidden="1">1</definedName>
    <definedName name="solver_opt" localSheetId="1" hidden="1">'ULP1'!$G$31</definedName>
    <definedName name="solver_opt" localSheetId="2" hidden="1">'ULP2'!$J$44</definedName>
    <definedName name="solver_opt" localSheetId="3" hidden="1">'ULP3'!$K$37</definedName>
    <definedName name="solver_opt" localSheetId="4" hidden="1">'ULP4'!$L$37</definedName>
    <definedName name="solver_opt" localSheetId="5" hidden="1">'ULP5'!$O$44</definedName>
    <definedName name="solver_opt" localSheetId="6" hidden="1">'ULP6'!$N$40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rbv" localSheetId="1" hidden="1">1</definedName>
    <definedName name="solver_rbv" localSheetId="2" hidden="1">1</definedName>
    <definedName name="solver_rbv" localSheetId="3" hidden="1">1</definedName>
    <definedName name="solver_rbv" localSheetId="4" hidden="1">1</definedName>
    <definedName name="solver_rbv" localSheetId="5" hidden="1">1</definedName>
    <definedName name="solver_rbv" localSheetId="6" hidden="1">1</definedName>
    <definedName name="solver_rel1" localSheetId="1" hidden="1">1</definedName>
    <definedName name="solver_rel1" localSheetId="2" hidden="1">1</definedName>
    <definedName name="solver_rel1" localSheetId="3" hidden="1">2</definedName>
    <definedName name="solver_rel1" localSheetId="4" hidden="1">3</definedName>
    <definedName name="solver_rel1" localSheetId="5" hidden="1">2</definedName>
    <definedName name="solver_rel1" localSheetId="6" hidden="1">2</definedName>
    <definedName name="solver_rel2" localSheetId="4" hidden="1">4</definedName>
    <definedName name="solver_rel2" localSheetId="6" hidden="1">2</definedName>
    <definedName name="solver_rhs1" localSheetId="1" hidden="1">'ULP1'!$G$32:$G$33</definedName>
    <definedName name="solver_rhs1" localSheetId="2" hidden="1">'ULP2'!$J$45:$J$47</definedName>
    <definedName name="solver_rhs1" localSheetId="3" hidden="1">'ULP3'!$K$38:$K$40</definedName>
    <definedName name="solver_rhs1" localSheetId="4" hidden="1">'ULP4'!$L$38:$L$44</definedName>
    <definedName name="solver_rhs1" localSheetId="5" hidden="1">'ULP5'!$O$45:$O$51</definedName>
    <definedName name="solver_rhs1" localSheetId="6" hidden="1">'ULP6'!$N$41:$N$46</definedName>
    <definedName name="solver_rhs2" localSheetId="4" hidden="1">celočíselný</definedName>
    <definedName name="solver_rhs2" localSheetId="6" hidden="1">'ULP6'!$N$41:$N$46</definedName>
    <definedName name="solver_rlx" localSheetId="1" hidden="1">1</definedName>
    <definedName name="solver_rlx" localSheetId="2" hidden="1">1</definedName>
    <definedName name="solver_rlx" localSheetId="3" hidden="1">1</definedName>
    <definedName name="solver_rlx" localSheetId="4" hidden="1">2</definedName>
    <definedName name="solver_rlx" localSheetId="5" hidden="1">1</definedName>
    <definedName name="solver_rlx" localSheetId="6" hidden="1">1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rsd" localSheetId="4" hidden="1">0</definedName>
    <definedName name="solver_rsd" localSheetId="5" hidden="1">0</definedName>
    <definedName name="solver_rsd" localSheetId="6" hidden="1">0</definedName>
    <definedName name="solver_scl" localSheetId="1" hidden="1">2</definedName>
    <definedName name="solver_scl" localSheetId="2" hidden="1">2</definedName>
    <definedName name="solver_scl" localSheetId="3" hidden="1">2</definedName>
    <definedName name="solver_scl" localSheetId="4" hidden="1">2</definedName>
    <definedName name="solver_scl" localSheetId="5" hidden="1">2</definedName>
    <definedName name="solver_scl" localSheetId="6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ho" localSheetId="5" hidden="1">2</definedName>
    <definedName name="solver_sho" localSheetId="6" hidden="1">2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ssz" localSheetId="4" hidden="1">100</definedName>
    <definedName name="solver_ssz" localSheetId="5" hidden="1">100</definedName>
    <definedName name="solver_ssz" localSheetId="6" hidden="1">100</definedName>
    <definedName name="solver_tim" localSheetId="1" hidden="1">100</definedName>
    <definedName name="solver_tim" localSheetId="2" hidden="1">100</definedName>
    <definedName name="solver_tim" localSheetId="3" hidden="1">100</definedName>
    <definedName name="solver_tim" localSheetId="4" hidden="1">100</definedName>
    <definedName name="solver_tim" localSheetId="5" hidden="1">100</definedName>
    <definedName name="solver_tim" localSheetId="6" hidden="1">100</definedName>
    <definedName name="solver_tol" localSheetId="1" hidden="1">0.05</definedName>
    <definedName name="solver_tol" localSheetId="2" hidden="1">0.05</definedName>
    <definedName name="solver_tol" localSheetId="3" hidden="1">0.05</definedName>
    <definedName name="solver_tol" localSheetId="4" hidden="1">0.05</definedName>
    <definedName name="solver_tol" localSheetId="5" hidden="1">0.05</definedName>
    <definedName name="solver_tol" localSheetId="6" hidden="1">0.05</definedName>
    <definedName name="solver_typ" localSheetId="1" hidden="1">1</definedName>
    <definedName name="solver_typ" localSheetId="2" hidden="1">1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er" localSheetId="1" hidden="1">3</definedName>
    <definedName name="solver_ver" localSheetId="2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</definedNames>
  <calcPr calcId="152511"/>
</workbook>
</file>

<file path=xl/calcChain.xml><?xml version="1.0" encoding="utf-8"?>
<calcChain xmlns="http://schemas.openxmlformats.org/spreadsheetml/2006/main">
  <c r="L24" i="4" l="1"/>
  <c r="K23" i="4"/>
  <c r="H25" i="4"/>
  <c r="G25" i="4"/>
  <c r="H24" i="4"/>
  <c r="G24" i="4"/>
  <c r="N40" i="9" a="1"/>
  <c r="N40" i="9" s="1"/>
  <c r="L42" i="9" a="1"/>
  <c r="L42" i="9"/>
  <c r="L43" i="9" a="1"/>
  <c r="L43" i="9" s="1"/>
  <c r="L44" i="9" a="1"/>
  <c r="L44" i="9" s="1"/>
  <c r="L45" i="9" a="1"/>
  <c r="L45" i="9" s="1"/>
  <c r="L46" i="9" a="1"/>
  <c r="L46" i="9" s="1"/>
  <c r="L41" i="9" a="1"/>
  <c r="L41" i="9" s="1"/>
  <c r="M46" i="8" a="1"/>
  <c r="M46" i="8" s="1"/>
  <c r="M47" i="8" a="1"/>
  <c r="M47" i="8" s="1"/>
  <c r="M48" i="8" a="1"/>
  <c r="M48" i="8" s="1"/>
  <c r="M49" i="8" a="1"/>
  <c r="M49" i="8" s="1"/>
  <c r="M50" i="8" a="1"/>
  <c r="M50" i="8" s="1"/>
  <c r="M51" i="8" a="1"/>
  <c r="M51" i="8" s="1"/>
  <c r="M45" i="8" a="1"/>
  <c r="M45" i="8"/>
  <c r="O44" i="8" a="1"/>
  <c r="O44" i="8" s="1"/>
  <c r="J39" i="7" a="1"/>
  <c r="J39" i="7"/>
  <c r="J40" i="7" a="1"/>
  <c r="J40" i="7" s="1"/>
  <c r="J41" i="7" a="1"/>
  <c r="J41" i="7" s="1"/>
  <c r="J42" i="7" a="1"/>
  <c r="J42" i="7" s="1"/>
  <c r="J43" i="7" a="1"/>
  <c r="J43" i="7" s="1"/>
  <c r="J44" i="7" a="1"/>
  <c r="J44" i="7" s="1"/>
  <c r="J38" i="7" a="1"/>
  <c r="J38" i="7"/>
  <c r="L37" i="7" a="1"/>
  <c r="L37" i="7" s="1"/>
  <c r="I39" i="6" a="1"/>
  <c r="I39" i="6"/>
  <c r="I40" i="6" a="1"/>
  <c r="I40" i="6" s="1"/>
  <c r="I38" i="6" a="1"/>
  <c r="I38" i="6"/>
  <c r="K37" i="6" a="1"/>
  <c r="K37" i="6" s="1"/>
  <c r="H46" i="5" a="1"/>
  <c r="H46" i="5"/>
  <c r="H47" i="5" a="1"/>
  <c r="H47" i="5" s="1"/>
  <c r="H45" i="5" a="1"/>
  <c r="H45" i="5" s="1"/>
  <c r="J44" i="5" a="1"/>
  <c r="J44" i="5"/>
  <c r="E33" i="4" a="1"/>
  <c r="E33" i="4" s="1"/>
  <c r="E32" i="4" a="1"/>
  <c r="E32" i="4"/>
  <c r="G31" i="4" a="1"/>
  <c r="G31" i="4" s="1"/>
</calcChain>
</file>

<file path=xl/sharedStrings.xml><?xml version="1.0" encoding="utf-8"?>
<sst xmlns="http://schemas.openxmlformats.org/spreadsheetml/2006/main" count="685" uniqueCount="239">
  <si>
    <t>Štandardné úlohy LP</t>
  </si>
  <si>
    <t>1. Alokačný problém</t>
  </si>
  <si>
    <t>2. Zmiešavací problém</t>
  </si>
  <si>
    <t>3. Rezný problém</t>
  </si>
  <si>
    <t>4. Personálny problém</t>
  </si>
  <si>
    <t>5. Dopravná úloha</t>
  </si>
  <si>
    <t>6. Priraďovací problém</t>
  </si>
  <si>
    <t>Závod vyrába 2 druhy finálnych výrobkov V1 aV2. Pri ich výrobe používa 2 druhy surovín S1 a S2.</t>
  </si>
  <si>
    <t xml:space="preserve">Ceny finálnych výrobkov, normatívne spotreby surovín na jednotku každého výrobku a disponibilné </t>
  </si>
  <si>
    <t>množstvá surovín v plánovacom období sú v nasledovnej tabuľke</t>
  </si>
  <si>
    <t>Výrobky</t>
  </si>
  <si>
    <t>V1</t>
  </si>
  <si>
    <t>V2</t>
  </si>
  <si>
    <t>Suroviny</t>
  </si>
  <si>
    <t>S1</t>
  </si>
  <si>
    <t>S2</t>
  </si>
  <si>
    <t>Disp.mn. surovín</t>
  </si>
  <si>
    <t>Ceny</t>
  </si>
  <si>
    <t>Treba určiť taký výrobný program, ktorý zabezpečí pre podnik maximálne tržby</t>
  </si>
  <si>
    <t>Úloha LP:</t>
  </si>
  <si>
    <t>5x1 + 4x2 &lt;= 1300</t>
  </si>
  <si>
    <t>2x1 + 5x2 &lt;= 1200</t>
  </si>
  <si>
    <t>x1, x2       =&gt; 0</t>
  </si>
  <si>
    <t xml:space="preserve">vyrába päť druhov výrobkov. Spotrebováva tri základné suroviny, tuk, kakao a cukor, </t>
  </si>
  <si>
    <t xml:space="preserve">ktoré sú k dispozícii v obmedzených množstvách, 1 500 kg, 300 kg a 450 kg na deň. </t>
  </si>
  <si>
    <t xml:space="preserve">Kapacita strojového zariadenia je dostatočná, tiež enrgia, pracovné sily, ďalšie zdroje </t>
  </si>
  <si>
    <t xml:space="preserve">Formlujte matematický model úlohy o výrobnom programu: Čokoládovňa </t>
  </si>
  <si>
    <t>Koeficienty spotreby surovín v kg na 1 kg výrobku</t>
  </si>
  <si>
    <t>V3</t>
  </si>
  <si>
    <t>V4</t>
  </si>
  <si>
    <t>V5</t>
  </si>
  <si>
    <t>Tuk</t>
  </si>
  <si>
    <t>Kakao</t>
  </si>
  <si>
    <t>Cukor</t>
  </si>
  <si>
    <t>Odbytové ceny v Sk/ kg sú:</t>
  </si>
  <si>
    <t>V1 ................200.-</t>
  </si>
  <si>
    <t>V2 ..............1200.-</t>
  </si>
  <si>
    <t>V3 ..............1000.-</t>
  </si>
  <si>
    <t>V4 ..............1400.-</t>
  </si>
  <si>
    <t>V5 ............... 400.-</t>
  </si>
  <si>
    <t>Stanovte denný výrobný program taký, aby hodnota výroby v korunách bola maximálna.</t>
  </si>
  <si>
    <t>1.  Tuk:</t>
  </si>
  <si>
    <t xml:space="preserve">0,4x2+0,3x3+0,6x4+0,6x5  </t>
  </si>
  <si>
    <t>2. Kakao:</t>
  </si>
  <si>
    <t>0,05x1+0,2x2+0,1x3+0,1x4</t>
  </si>
  <si>
    <t>3. Cukor:</t>
  </si>
  <si>
    <t xml:space="preserve"> 0,1x1+0,2x2+0,2x3+0,1x4</t>
  </si>
  <si>
    <t>&lt;= 1 500</t>
  </si>
  <si>
    <t>&lt;=    300</t>
  </si>
  <si>
    <t>&lt;=    450</t>
  </si>
  <si>
    <t>x1,x3........x5</t>
  </si>
  <si>
    <t>=&gt;       0</t>
  </si>
  <si>
    <t>200x1+1200x2+1000x3+1400x4+400x5  ---&gt; MAX</t>
  </si>
  <si>
    <t xml:space="preserve">Podnik potrebuje jpre svoju výrobu 3 druhy kovových tyčí T1, T2, T3, pričom tyče T1 </t>
  </si>
  <si>
    <t xml:space="preserve">majú dĺžku 90 cm, tyče T2 70 cm, a tyče T3 majú dĺžku 50 cm. K dispozícii od </t>
  </si>
  <si>
    <t>veľkododávateľa má tyče o štandardnej dĺžke 190 cm, ktoré treba rezať.</t>
  </si>
  <si>
    <t>Navrhnite optimálny plán rezania tak, aby potreba štandardných tyčí bola minimálna.</t>
  </si>
  <si>
    <t>Sortiment výroby</t>
  </si>
  <si>
    <t>Spôsoby rezania</t>
  </si>
  <si>
    <t>T1    90</t>
  </si>
  <si>
    <t>S3</t>
  </si>
  <si>
    <t>S4</t>
  </si>
  <si>
    <t>S5</t>
  </si>
  <si>
    <t>S6</t>
  </si>
  <si>
    <t>Odpad v cm</t>
  </si>
  <si>
    <t>T3    50</t>
  </si>
  <si>
    <t>T2    70</t>
  </si>
  <si>
    <t>x1</t>
  </si>
  <si>
    <t>x2</t>
  </si>
  <si>
    <t>x3</t>
  </si>
  <si>
    <t>x4</t>
  </si>
  <si>
    <t>x5</t>
  </si>
  <si>
    <t>x6</t>
  </si>
  <si>
    <t>Premenné reprezentujú spôsoby rezania a súčasne počet tyčí štandardnej dĺžky (190 cm)</t>
  </si>
  <si>
    <t>T1:</t>
  </si>
  <si>
    <t>T2:</t>
  </si>
  <si>
    <t>2x2</t>
  </si>
  <si>
    <t>T3:</t>
  </si>
  <si>
    <t>+2x6</t>
  </si>
  <si>
    <t>x1,x2,x3,x5,x6</t>
  </si>
  <si>
    <t xml:space="preserve"> x2   </t>
  </si>
  <si>
    <t>+ 2x3</t>
  </si>
  <si>
    <t>2x1</t>
  </si>
  <si>
    <t>= 400</t>
  </si>
  <si>
    <t>=1300</t>
  </si>
  <si>
    <t>+ x3</t>
  </si>
  <si>
    <t>+3x4</t>
  </si>
  <si>
    <t>+ x5</t>
  </si>
  <si>
    <t>+x6</t>
  </si>
  <si>
    <t>=&gt; 0</t>
  </si>
  <si>
    <t xml:space="preserve">Podľa dohody s odbormi ak zamestnanec pracuje súvisle 5 dní, potom má nárok na </t>
  </si>
  <si>
    <t>Počet zamestnancov požadovaných na každý deň je nasledovný:</t>
  </si>
  <si>
    <t xml:space="preserve">Farma na chov nosníc potrebuje počas týždňa rôzny počet zamestnancov na plný úväzok. </t>
  </si>
  <si>
    <t>dva dni voľna. Riešte daný problém tak, aby počet zamestnanov bol minimálny.</t>
  </si>
  <si>
    <t>Utorok</t>
  </si>
  <si>
    <t xml:space="preserve">Pondelok </t>
  </si>
  <si>
    <t xml:space="preserve">Streda      </t>
  </si>
  <si>
    <t xml:space="preserve">Štvrtok     </t>
  </si>
  <si>
    <t xml:space="preserve">Piatok      </t>
  </si>
  <si>
    <t xml:space="preserve">Sobota     </t>
  </si>
  <si>
    <t xml:space="preserve">Nedeľa     </t>
  </si>
  <si>
    <t>Pondelok</t>
  </si>
  <si>
    <t>Streda</t>
  </si>
  <si>
    <t>Sobota</t>
  </si>
  <si>
    <t>Nedela</t>
  </si>
  <si>
    <t>Štvrtok</t>
  </si>
  <si>
    <t>Piatok</t>
  </si>
  <si>
    <t xml:space="preserve">x1 </t>
  </si>
  <si>
    <t>+x2</t>
  </si>
  <si>
    <t>+x3</t>
  </si>
  <si>
    <t>Požadovaný poč. kusov</t>
  </si>
  <si>
    <t>+x4</t>
  </si>
  <si>
    <t>+x5</t>
  </si>
  <si>
    <t>+x7   =&gt;</t>
  </si>
  <si>
    <t>Veľkoobchodná firma zásobuje zo svojich dvoch skladov 5 predajní. Formulujte úlohu, riešením ktorej</t>
  </si>
  <si>
    <t xml:space="preserve">dostaneme optimálny plán prepravy tovaru z veľkoskladov do predajní. </t>
  </si>
  <si>
    <t>Nasledujúca tabuľka obsahuje informáciu o vzdialenostiach veľkoskladov od predajní, skladovacích kapacitách veľkoskladov</t>
  </si>
  <si>
    <t>a požiadavkách predajní na tovar.</t>
  </si>
  <si>
    <t>Veľkosklad</t>
  </si>
  <si>
    <t>D1</t>
  </si>
  <si>
    <t>D2</t>
  </si>
  <si>
    <t>Predajňa</t>
  </si>
  <si>
    <t>Skladov.</t>
  </si>
  <si>
    <t>kap.</t>
  </si>
  <si>
    <t>Požiadavky</t>
  </si>
  <si>
    <t>Úloha LP</t>
  </si>
  <si>
    <t>Podmienky dodávateľov (riadkové):</t>
  </si>
  <si>
    <t>x11+x12+x13+x14+x15</t>
  </si>
  <si>
    <t>x21+x22+x23+x24+x25</t>
  </si>
  <si>
    <t>= 1400</t>
  </si>
  <si>
    <t>=  850</t>
  </si>
  <si>
    <t>Podmienky odberaťeľov (stĺpcové)</t>
  </si>
  <si>
    <t>x11+x21</t>
  </si>
  <si>
    <t>x12+x22</t>
  </si>
  <si>
    <t>x13+x23</t>
  </si>
  <si>
    <t>x14+x24</t>
  </si>
  <si>
    <t>x15+x25</t>
  </si>
  <si>
    <t>= 350</t>
  </si>
  <si>
    <t>= 270</t>
  </si>
  <si>
    <t>= 610</t>
  </si>
  <si>
    <t>= 490</t>
  </si>
  <si>
    <t>= 530</t>
  </si>
  <si>
    <t>xij =&gt; 0</t>
  </si>
  <si>
    <t>(i = 1,2; j = 1,2,3,4,5)</t>
  </si>
  <si>
    <t xml:space="preserve">Tri špecializované stroje umiestnené na troch rôznych lokalitách sa po skončení práce majú </t>
  </si>
  <si>
    <t xml:space="preserve">presunúť ine tri lokality. Sformulujte úlohu, riešením ktorej možno zistiť optimálne priradenie </t>
  </si>
  <si>
    <t>strojov na nové lokality.</t>
  </si>
  <si>
    <t>Vzdialenosti pôvodných od nových lokalít sú uvedené v nasledovnej tabuľke:</t>
  </si>
  <si>
    <t>Lokalita</t>
  </si>
  <si>
    <t>L1</t>
  </si>
  <si>
    <t>L2</t>
  </si>
  <si>
    <t>L3</t>
  </si>
  <si>
    <t>NL1</t>
  </si>
  <si>
    <t>NL2</t>
  </si>
  <si>
    <t>NL3</t>
  </si>
  <si>
    <t>Nové lokality</t>
  </si>
  <si>
    <t>Počet</t>
  </si>
  <si>
    <t>x</t>
  </si>
  <si>
    <t>x11+x12+x13</t>
  </si>
  <si>
    <t>x21+x22+x23</t>
  </si>
  <si>
    <t>x31+x32+x33</t>
  </si>
  <si>
    <t>= 1</t>
  </si>
  <si>
    <t>Riadkové podmienky</t>
  </si>
  <si>
    <t>Stĺpcové podmienky</t>
  </si>
  <si>
    <t>x11+x21+x31</t>
  </si>
  <si>
    <t>x12+x22+x32</t>
  </si>
  <si>
    <t>x13+x23+x33</t>
  </si>
  <si>
    <t>xij</t>
  </si>
  <si>
    <t>= {0; 1}</t>
  </si>
  <si>
    <t>f = 70x1 + 90x2 --&gt; max</t>
  </si>
  <si>
    <t>Tržby:    f =</t>
  </si>
  <si>
    <t>f2 = 10x1 + 40x4 + 30x5 + 20x6     ---&gt;  MIN odpad</t>
  </si>
  <si>
    <t>f1 = x1 + x2 + x3 + x4 + x5 + xY6  ---&gt;  MIN počet tyčí</t>
  </si>
  <si>
    <t>=</t>
  </si>
  <si>
    <t>f =</t>
  </si>
  <si>
    <t xml:space="preserve"> x1 + x2 + x3 + x4 + x5 + x6 + x7 –-&gt; MIN počet pracovníkov</t>
  </si>
  <si>
    <t>x7</t>
  </si>
  <si>
    <t>x1,</t>
  </si>
  <si>
    <t>x2,</t>
  </si>
  <si>
    <t>x3,</t>
  </si>
  <si>
    <t>x4,</t>
  </si>
  <si>
    <t>x5,</t>
  </si>
  <si>
    <t>x6,</t>
  </si>
  <si>
    <t>x7   =&gt;</t>
  </si>
  <si>
    <t>f = 12x11+9x12+7x13+4x14+10x15+2x21+x22+8x23+6x14+5x15  ---&gt; MIN</t>
  </si>
  <si>
    <t>f = 5x11+8x12+x13+3x21+6x22+7x23+12x31+9x32+x33  --&gt;  MIN</t>
  </si>
  <si>
    <t>&lt;=</t>
  </si>
  <si>
    <t>UF</t>
  </si>
  <si>
    <t>PS</t>
  </si>
  <si>
    <t>Hodnota</t>
  </si>
  <si>
    <t>T1</t>
  </si>
  <si>
    <t>T2</t>
  </si>
  <si>
    <t>T3</t>
  </si>
  <si>
    <t>Poč.prac.</t>
  </si>
  <si>
    <t>Poč.tyčí:</t>
  </si>
  <si>
    <t>Hodn.prem.:</t>
  </si>
  <si>
    <t>Trzby:</t>
  </si>
  <si>
    <t>=&gt;</t>
  </si>
  <si>
    <t>x11</t>
  </si>
  <si>
    <t>x12</t>
  </si>
  <si>
    <t>x13</t>
  </si>
  <si>
    <t>x14</t>
  </si>
  <si>
    <t>x15</t>
  </si>
  <si>
    <t>x21</t>
  </si>
  <si>
    <t>x22</t>
  </si>
  <si>
    <t>x23</t>
  </si>
  <si>
    <t>x24</t>
  </si>
  <si>
    <t>x25</t>
  </si>
  <si>
    <t>O1</t>
  </si>
  <si>
    <t>O2</t>
  </si>
  <si>
    <t>O3</t>
  </si>
  <si>
    <t>O4</t>
  </si>
  <si>
    <t>O5</t>
  </si>
  <si>
    <t>Dodávka i,j</t>
  </si>
  <si>
    <t>Priradenie i,j</t>
  </si>
  <si>
    <t>Vzdialenosti</t>
  </si>
  <si>
    <t>x31</t>
  </si>
  <si>
    <t>x32</t>
  </si>
  <si>
    <t>x33</t>
  </si>
  <si>
    <t>x1 - objem výroby V1</t>
  </si>
  <si>
    <t>x2 - objem výroby V2</t>
  </si>
  <si>
    <t>x3 - objem výroby V3</t>
  </si>
  <si>
    <t>x4 - objem výroby V4</t>
  </si>
  <si>
    <t>x4 - objem výroby V5</t>
  </si>
  <si>
    <t>x1 - počet aplikácií spôsobu rezania S1</t>
  </si>
  <si>
    <t>x2 - počet aplikácií spôsobu rezania S2</t>
  </si>
  <si>
    <t>x3 - počet aplikácií spôsobu rezania S3</t>
  </si>
  <si>
    <t>x4 - počet aplikácií spôsobu rezania S4</t>
  </si>
  <si>
    <t>x5 - počet aplikácií spôsobu rezania S5</t>
  </si>
  <si>
    <t>x6 - počet aplikácií spôsobu rezania S6</t>
  </si>
  <si>
    <t>- počet pracovníkov, ktorí nastúpia v</t>
  </si>
  <si>
    <t>Všeobecne premenná x(i,j) vyjadruje objem prepravy tovaru</t>
  </si>
  <si>
    <t>k j-temu odberateľovi</t>
  </si>
  <si>
    <t>od i-teho dodávateľa</t>
  </si>
  <si>
    <t>z i-tej lokality</t>
  </si>
  <si>
    <t>do j-tej lokality</t>
  </si>
  <si>
    <t>Všeobecne premenná x(i,j) vyjadruje priradenie stroja</t>
  </si>
  <si>
    <t xml:space="preserve">        =&gt;</t>
  </si>
  <si>
    <t>gradient funkcie (df/dx1, df/dx2)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</si>
</sst>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0" xfId="0" applyBorder="1"/>
    <xf numFmtId="0" fontId="0" fillId="0" borderId="5" xfId="0" applyBorder="1"/>
    <xf numFmtId="0" fontId="0" fillId="0" borderId="9" xfId="0" applyBorder="1"/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11" xfId="0" applyBorder="1"/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quotePrefix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vertical="top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0" fillId="0" borderId="0" xfId="0" quotePrefix="1" applyAlignment="1">
      <alignment horizontal="left"/>
    </xf>
    <xf numFmtId="0" fontId="0" fillId="0" borderId="0" xfId="0" applyAlignment="1">
      <alignment horizontal="right"/>
    </xf>
    <xf numFmtId="0" fontId="0" fillId="2" borderId="1" xfId="0" applyFill="1" applyBorder="1"/>
    <xf numFmtId="0" fontId="0" fillId="0" borderId="1" xfId="0" quotePrefix="1" applyBorder="1" applyAlignment="1">
      <alignment horizontal="center"/>
    </xf>
    <xf numFmtId="1" fontId="0" fillId="0" borderId="1" xfId="0" applyNumberForma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1" fontId="0" fillId="0" borderId="0" xfId="0" applyNumberFormat="1" applyFill="1" applyBorder="1" applyAlignment="1">
      <alignment horizontal="right"/>
    </xf>
    <xf numFmtId="0" fontId="0" fillId="0" borderId="14" xfId="0" applyBorder="1"/>
    <xf numFmtId="1" fontId="0" fillId="0" borderId="14" xfId="0" applyNumberFormat="1" applyFill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quotePrefix="1" applyFont="1"/>
    <xf numFmtId="1" fontId="0" fillId="2" borderId="1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3" xfId="0" applyBorder="1" applyAlignment="1">
      <alignment horizont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'ULP1'!$L$22</c:f>
              <c:strCache>
                <c:ptCount val="1"/>
                <c:pt idx="0">
                  <c:v>x2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'ULP1'!$K$23:$K$28</c:f>
              <c:numCache>
                <c:formatCode>General</c:formatCode>
                <c:ptCount val="6"/>
                <c:pt idx="0">
                  <c:v>260</c:v>
                </c:pt>
                <c:pt idx="1">
                  <c:v>0</c:v>
                </c:pt>
                <c:pt idx="2">
                  <c:v>600</c:v>
                </c:pt>
                <c:pt idx="3">
                  <c:v>0</c:v>
                </c:pt>
                <c:pt idx="4">
                  <c:v>70</c:v>
                </c:pt>
                <c:pt idx="5">
                  <c:v>0</c:v>
                </c:pt>
              </c:numCache>
            </c:numRef>
          </c:xVal>
          <c:yVal>
            <c:numRef>
              <c:f>'ULP1'!$L$23:$L$28</c:f>
              <c:numCache>
                <c:formatCode>General</c:formatCode>
                <c:ptCount val="6"/>
                <c:pt idx="0">
                  <c:v>0</c:v>
                </c:pt>
                <c:pt idx="1">
                  <c:v>325</c:v>
                </c:pt>
                <c:pt idx="2">
                  <c:v>0</c:v>
                </c:pt>
                <c:pt idx="3">
                  <c:v>240</c:v>
                </c:pt>
                <c:pt idx="4">
                  <c:v>0</c:v>
                </c:pt>
                <c:pt idx="5">
                  <c:v>90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6376048"/>
        <c:axId val="306376608"/>
      </c:scatterChart>
      <c:valAx>
        <c:axId val="306376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X1</a:t>
                </a:r>
                <a:endParaRPr lang="sk-SK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06376608"/>
        <c:crosses val="autoZero"/>
        <c:crossBetween val="midCat"/>
      </c:valAx>
      <c:valAx>
        <c:axId val="3063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x2</a:t>
                </a:r>
                <a:endParaRPr lang="sk-SK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06376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466725</xdr:colOff>
      <xdr:row>0</xdr:row>
      <xdr:rowOff>61912</xdr:rowOff>
    </xdr:from>
    <xdr:to>
      <xdr:col>17</xdr:col>
      <xdr:colOff>114300</xdr:colOff>
      <xdr:row>15</xdr:row>
      <xdr:rowOff>300037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0.1375</cdr:x>
      <cdr:y>0.27951</cdr:y>
    </cdr:from>
    <cdr:to>
      <cdr:x>0.83542</cdr:x>
      <cdr:y>0.7934</cdr:y>
    </cdr:to>
    <cdr:cxnSp macro="">
      <cdr:nvCxnSpPr>
        <cdr:cNvPr id="3" name="Rovná spojnica 2"/>
        <cdr:cNvCxnSpPr/>
      </cdr:nvCxnSpPr>
      <cdr:spPr>
        <a:xfrm xmlns:a="http://schemas.openxmlformats.org/drawingml/2006/main">
          <a:off x="628650" y="766763"/>
          <a:ext cx="3190875" cy="14097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0.13958</cdr:x>
      <cdr:y>0.10243</cdr:y>
    </cdr:from>
    <cdr:to>
      <cdr:x>0.44375</cdr:x>
      <cdr:y>0.80035</cdr:y>
    </cdr:to>
    <cdr:cxnSp macro="">
      <cdr:nvCxnSpPr>
        <cdr:cNvPr id="5" name="Rovná spojnica 4"/>
        <cdr:cNvCxnSpPr/>
      </cdr:nvCxnSpPr>
      <cdr:spPr>
        <a:xfrm xmlns:a="http://schemas.openxmlformats.org/drawingml/2006/main">
          <a:off x="638175" y="280988"/>
          <a:ext cx="1390650" cy="19145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0.28646</cdr:y>
    </cdr:from>
    <cdr:to>
      <cdr:x>0.28125</cdr:x>
      <cdr:y>0.92188</cdr:y>
    </cdr:to>
    <cdr:cxnSp macro="">
      <cdr:nvCxnSpPr>
        <cdr:cNvPr id="7" name="Rovná spojnica 6"/>
        <cdr:cNvCxnSpPr/>
      </cdr:nvCxnSpPr>
      <cdr:spPr>
        <a:xfrm xmlns:a="http://schemas.openxmlformats.org/drawingml/2006/main">
          <a:off x="0" y="785813"/>
          <a:ext cx="1285875" cy="17430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0.16667</cdr:x>
      <cdr:y>0.32465</cdr:y>
    </cdr:from>
    <cdr:to>
      <cdr:x>0.39167</cdr:x>
      <cdr:y>0.65799</cdr:y>
    </cdr:to>
    <cdr:cxnSp macro="">
      <cdr:nvCxnSpPr>
        <cdr:cNvPr id="11" name="Rovná spojovacia šípka 10"/>
        <cdr:cNvCxnSpPr/>
      </cdr:nvCxnSpPr>
      <cdr:spPr>
        <a:xfrm xmlns:a="http://schemas.openxmlformats.org/drawingml/2006/main" flipV="1">
          <a:off x="762000" y="890588"/>
          <a:ext cx="1028700" cy="9144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0000"/>
          </a:solidFill>
          <a:prstDash val="dash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"/>
  <sheetViews>
    <sheetView zoomScale="160" zoomScaleNormal="160" workbookViewId="0"/>
  </sheetViews>
  <sheetFormatPr defaultRowHeight="12.75" x14ac:dyDescent="0.2"/>
  <cols>
    <col min="2" max="2" width="10.7109375" customWidth="1"/>
    <col min="9" max="9" width="11.140625" customWidth="1"/>
    <col min="13" max="13" width="13.28515625" customWidth="1"/>
  </cols>
  <sheetData>
    <row r="1" spans="1:6" ht="18" x14ac:dyDescent="0.25">
      <c r="A1" s="2" t="s">
        <v>0</v>
      </c>
    </row>
    <row r="3" spans="1:6" x14ac:dyDescent="0.2">
      <c r="B3" t="s">
        <v>1</v>
      </c>
    </row>
    <row r="4" spans="1:6" x14ac:dyDescent="0.2">
      <c r="B4" t="s">
        <v>2</v>
      </c>
    </row>
    <row r="5" spans="1:6" x14ac:dyDescent="0.2">
      <c r="B5" t="s">
        <v>3</v>
      </c>
    </row>
    <row r="6" spans="1:6" x14ac:dyDescent="0.2">
      <c r="B6" t="s">
        <v>4</v>
      </c>
    </row>
    <row r="7" spans="1:6" x14ac:dyDescent="0.2">
      <c r="B7" t="s">
        <v>5</v>
      </c>
    </row>
    <row r="8" spans="1:6" x14ac:dyDescent="0.2">
      <c r="B8" t="s">
        <v>6</v>
      </c>
    </row>
    <row r="10" spans="1:6" x14ac:dyDescent="0.2">
      <c r="A10" s="1" t="s">
        <v>1</v>
      </c>
    </row>
    <row r="11" spans="1:6" x14ac:dyDescent="0.2">
      <c r="B11" t="s">
        <v>7</v>
      </c>
    </row>
    <row r="12" spans="1:6" x14ac:dyDescent="0.2">
      <c r="B12" t="s">
        <v>8</v>
      </c>
    </row>
    <row r="13" spans="1:6" x14ac:dyDescent="0.2">
      <c r="B13" t="s">
        <v>9</v>
      </c>
    </row>
    <row r="14" spans="1:6" ht="13.5" thickBot="1" x14ac:dyDescent="0.25"/>
    <row r="15" spans="1:6" x14ac:dyDescent="0.2">
      <c r="C15" s="4"/>
      <c r="D15" s="53" t="s">
        <v>10</v>
      </c>
      <c r="E15" s="54"/>
      <c r="F15" s="55" t="s">
        <v>16</v>
      </c>
    </row>
    <row r="16" spans="1:6" x14ac:dyDescent="0.2">
      <c r="C16" s="7" t="s">
        <v>13</v>
      </c>
      <c r="D16" s="3" t="s">
        <v>11</v>
      </c>
      <c r="E16" s="3" t="s">
        <v>12</v>
      </c>
      <c r="F16" s="56"/>
    </row>
    <row r="17" spans="1:8" x14ac:dyDescent="0.2">
      <c r="C17" s="7" t="s">
        <v>14</v>
      </c>
      <c r="D17" s="3">
        <v>5</v>
      </c>
      <c r="E17" s="3">
        <v>4</v>
      </c>
      <c r="F17" s="11">
        <v>1300</v>
      </c>
      <c r="H17" s="45" t="s">
        <v>219</v>
      </c>
    </row>
    <row r="18" spans="1:8" x14ac:dyDescent="0.2">
      <c r="C18" s="7" t="s">
        <v>15</v>
      </c>
      <c r="D18" s="3">
        <v>2</v>
      </c>
      <c r="E18" s="3">
        <v>5</v>
      </c>
      <c r="F18" s="11">
        <v>1200</v>
      </c>
      <c r="H18" s="45" t="s">
        <v>220</v>
      </c>
    </row>
    <row r="19" spans="1:8" ht="13.5" thickBot="1" x14ac:dyDescent="0.25">
      <c r="C19" s="12" t="s">
        <v>17</v>
      </c>
      <c r="D19" s="10">
        <v>70</v>
      </c>
      <c r="E19" s="10">
        <v>90</v>
      </c>
      <c r="F19" s="9"/>
    </row>
    <row r="21" spans="1:8" x14ac:dyDescent="0.2">
      <c r="B21" t="s">
        <v>18</v>
      </c>
    </row>
    <row r="23" spans="1:8" x14ac:dyDescent="0.2">
      <c r="B23" t="s">
        <v>19</v>
      </c>
    </row>
    <row r="24" spans="1:8" x14ac:dyDescent="0.2">
      <c r="C24" t="s">
        <v>20</v>
      </c>
    </row>
    <row r="25" spans="1:8" x14ac:dyDescent="0.2">
      <c r="C25" t="s">
        <v>21</v>
      </c>
    </row>
    <row r="26" spans="1:8" x14ac:dyDescent="0.2">
      <c r="C26" t="s">
        <v>22</v>
      </c>
    </row>
    <row r="27" spans="1:8" x14ac:dyDescent="0.2">
      <c r="C27" s="13" t="s">
        <v>169</v>
      </c>
    </row>
    <row r="29" spans="1:8" x14ac:dyDescent="0.2">
      <c r="A29" s="1" t="s">
        <v>2</v>
      </c>
    </row>
    <row r="30" spans="1:8" x14ac:dyDescent="0.2">
      <c r="B30" t="s">
        <v>26</v>
      </c>
    </row>
    <row r="31" spans="1:8" x14ac:dyDescent="0.2">
      <c r="B31" t="s">
        <v>23</v>
      </c>
    </row>
    <row r="32" spans="1:8" x14ac:dyDescent="0.2">
      <c r="B32" t="s">
        <v>24</v>
      </c>
    </row>
    <row r="33" spans="2:7" x14ac:dyDescent="0.2">
      <c r="B33" t="s">
        <v>25</v>
      </c>
    </row>
    <row r="35" spans="2:7" x14ac:dyDescent="0.2">
      <c r="B35" t="s">
        <v>27</v>
      </c>
    </row>
    <row r="36" spans="2:7" ht="13.5" thickBot="1" x14ac:dyDescent="0.25"/>
    <row r="37" spans="2:7" x14ac:dyDescent="0.2">
      <c r="B37" s="16"/>
      <c r="C37" s="49" t="s">
        <v>10</v>
      </c>
      <c r="D37" s="49"/>
      <c r="E37" s="49"/>
      <c r="F37" s="49"/>
      <c r="G37" s="50"/>
    </row>
    <row r="38" spans="2:7" ht="13.5" thickBot="1" x14ac:dyDescent="0.25">
      <c r="B38" s="18"/>
      <c r="C38" s="10" t="s">
        <v>11</v>
      </c>
      <c r="D38" s="10" t="s">
        <v>12</v>
      </c>
      <c r="E38" s="10" t="s">
        <v>28</v>
      </c>
      <c r="F38" s="10" t="s">
        <v>29</v>
      </c>
      <c r="G38" s="26" t="s">
        <v>30</v>
      </c>
    </row>
    <row r="39" spans="2:7" x14ac:dyDescent="0.2">
      <c r="B39" s="23" t="s">
        <v>31</v>
      </c>
      <c r="C39" s="24">
        <v>0</v>
      </c>
      <c r="D39" s="24">
        <v>0.4</v>
      </c>
      <c r="E39" s="24">
        <v>0.3</v>
      </c>
      <c r="F39" s="24">
        <v>0.6</v>
      </c>
      <c r="G39" s="25">
        <v>0.6</v>
      </c>
    </row>
    <row r="40" spans="2:7" x14ac:dyDescent="0.2">
      <c r="B40" s="17" t="s">
        <v>32</v>
      </c>
      <c r="C40" s="19">
        <v>0.05</v>
      </c>
      <c r="D40" s="19">
        <v>0.2</v>
      </c>
      <c r="E40" s="19">
        <v>0.1</v>
      </c>
      <c r="F40" s="19">
        <v>0.1</v>
      </c>
      <c r="G40" s="20">
        <v>0</v>
      </c>
    </row>
    <row r="41" spans="2:7" ht="13.5" thickBot="1" x14ac:dyDescent="0.25">
      <c r="B41" s="18" t="s">
        <v>33</v>
      </c>
      <c r="C41" s="21">
        <v>0.1</v>
      </c>
      <c r="D41" s="21">
        <v>0.2</v>
      </c>
      <c r="E41" s="21">
        <v>0.2</v>
      </c>
      <c r="F41" s="21">
        <v>0.1</v>
      </c>
      <c r="G41" s="22">
        <v>0.2</v>
      </c>
    </row>
    <row r="43" spans="2:7" x14ac:dyDescent="0.2">
      <c r="B43" t="s">
        <v>34</v>
      </c>
      <c r="E43" t="s">
        <v>35</v>
      </c>
      <c r="G43" s="45" t="s">
        <v>219</v>
      </c>
    </row>
    <row r="44" spans="2:7" x14ac:dyDescent="0.2">
      <c r="E44" t="s">
        <v>36</v>
      </c>
      <c r="G44" s="45" t="s">
        <v>220</v>
      </c>
    </row>
    <row r="45" spans="2:7" x14ac:dyDescent="0.2">
      <c r="E45" t="s">
        <v>37</v>
      </c>
      <c r="G45" s="45" t="s">
        <v>221</v>
      </c>
    </row>
    <row r="46" spans="2:7" x14ac:dyDescent="0.2">
      <c r="E46" t="s">
        <v>38</v>
      </c>
      <c r="G46" s="45" t="s">
        <v>222</v>
      </c>
    </row>
    <row r="47" spans="2:7" x14ac:dyDescent="0.2">
      <c r="E47" t="s">
        <v>39</v>
      </c>
      <c r="G47" s="45" t="s">
        <v>223</v>
      </c>
    </row>
    <row r="49" spans="1:6" x14ac:dyDescent="0.2">
      <c r="B49" t="s">
        <v>40</v>
      </c>
    </row>
    <row r="51" spans="1:6" x14ac:dyDescent="0.2">
      <c r="B51" t="s">
        <v>19</v>
      </c>
    </row>
    <row r="53" spans="1:6" x14ac:dyDescent="0.2">
      <c r="B53" t="s">
        <v>41</v>
      </c>
      <c r="C53" t="s">
        <v>42</v>
      </c>
      <c r="F53" t="s">
        <v>47</v>
      </c>
    </row>
    <row r="54" spans="1:6" x14ac:dyDescent="0.2">
      <c r="B54" t="s">
        <v>43</v>
      </c>
      <c r="C54" t="s">
        <v>44</v>
      </c>
      <c r="F54" t="s">
        <v>48</v>
      </c>
    </row>
    <row r="55" spans="1:6" x14ac:dyDescent="0.2">
      <c r="B55" t="s">
        <v>45</v>
      </c>
      <c r="C55" t="s">
        <v>46</v>
      </c>
      <c r="F55" t="s">
        <v>49</v>
      </c>
    </row>
    <row r="56" spans="1:6" x14ac:dyDescent="0.2">
      <c r="D56" t="s">
        <v>50</v>
      </c>
      <c r="F56" s="27" t="s">
        <v>51</v>
      </c>
    </row>
    <row r="58" spans="1:6" x14ac:dyDescent="0.2">
      <c r="B58" t="s">
        <v>170</v>
      </c>
      <c r="C58" t="s">
        <v>52</v>
      </c>
    </row>
    <row r="61" spans="1:6" x14ac:dyDescent="0.2">
      <c r="A61" s="1" t="s">
        <v>3</v>
      </c>
    </row>
    <row r="63" spans="1:6" x14ac:dyDescent="0.2">
      <c r="B63" t="s">
        <v>53</v>
      </c>
    </row>
    <row r="64" spans="1:6" x14ac:dyDescent="0.2">
      <c r="B64" t="s">
        <v>54</v>
      </c>
    </row>
    <row r="65" spans="2:10" x14ac:dyDescent="0.2">
      <c r="B65" t="s">
        <v>55</v>
      </c>
    </row>
    <row r="66" spans="2:10" x14ac:dyDescent="0.2">
      <c r="B66" t="s">
        <v>56</v>
      </c>
    </row>
    <row r="68" spans="2:10" x14ac:dyDescent="0.2">
      <c r="C68" s="15" t="s">
        <v>67</v>
      </c>
      <c r="D68" s="15" t="s">
        <v>68</v>
      </c>
      <c r="E68" s="15" t="s">
        <v>69</v>
      </c>
      <c r="F68" s="15" t="s">
        <v>70</v>
      </c>
      <c r="G68" s="15" t="s">
        <v>71</v>
      </c>
      <c r="H68" s="15" t="s">
        <v>72</v>
      </c>
    </row>
    <row r="69" spans="2:10" ht="25.5" x14ac:dyDescent="0.2">
      <c r="B69" s="28" t="s">
        <v>57</v>
      </c>
      <c r="C69" s="51" t="s">
        <v>58</v>
      </c>
      <c r="D69" s="51"/>
      <c r="E69" s="51"/>
      <c r="F69" s="51"/>
      <c r="G69" s="51"/>
      <c r="H69" s="51"/>
      <c r="I69" s="28" t="s">
        <v>110</v>
      </c>
    </row>
    <row r="70" spans="2:10" x14ac:dyDescent="0.2">
      <c r="B70" s="14"/>
      <c r="C70" s="3" t="s">
        <v>14</v>
      </c>
      <c r="D70" s="3" t="s">
        <v>15</v>
      </c>
      <c r="E70" s="3" t="s">
        <v>60</v>
      </c>
      <c r="F70" s="3" t="s">
        <v>61</v>
      </c>
      <c r="G70" s="3" t="s">
        <v>62</v>
      </c>
      <c r="H70" s="3" t="s">
        <v>63</v>
      </c>
      <c r="I70" s="14"/>
    </row>
    <row r="71" spans="2:10" x14ac:dyDescent="0.2">
      <c r="B71" s="3" t="s">
        <v>59</v>
      </c>
      <c r="C71" s="14">
        <v>2</v>
      </c>
      <c r="D71" s="14">
        <v>0</v>
      </c>
      <c r="E71" s="14">
        <v>1</v>
      </c>
      <c r="F71" s="14">
        <v>0</v>
      </c>
      <c r="G71" s="14">
        <v>1</v>
      </c>
      <c r="H71" s="14">
        <v>0</v>
      </c>
      <c r="I71" s="14">
        <v>400</v>
      </c>
    </row>
    <row r="72" spans="2:10" x14ac:dyDescent="0.2">
      <c r="B72" s="3" t="s">
        <v>66</v>
      </c>
      <c r="C72" s="14">
        <v>0</v>
      </c>
      <c r="D72" s="14">
        <v>2</v>
      </c>
      <c r="E72" s="14">
        <v>0</v>
      </c>
      <c r="F72" s="14">
        <v>0</v>
      </c>
      <c r="G72" s="14">
        <v>1</v>
      </c>
      <c r="H72" s="14">
        <v>1</v>
      </c>
      <c r="I72" s="14">
        <v>400</v>
      </c>
    </row>
    <row r="73" spans="2:10" x14ac:dyDescent="0.2">
      <c r="B73" s="3" t="s">
        <v>65</v>
      </c>
      <c r="C73" s="14">
        <v>0</v>
      </c>
      <c r="D73" s="14">
        <v>1</v>
      </c>
      <c r="E73" s="14">
        <v>2</v>
      </c>
      <c r="F73" s="14">
        <v>3</v>
      </c>
      <c r="G73" s="14">
        <v>0</v>
      </c>
      <c r="H73" s="14">
        <v>2</v>
      </c>
      <c r="I73" s="14">
        <v>1300</v>
      </c>
    </row>
    <row r="74" spans="2:10" x14ac:dyDescent="0.2">
      <c r="B74" s="14" t="s">
        <v>64</v>
      </c>
      <c r="C74" s="14">
        <v>10</v>
      </c>
      <c r="D74" s="14">
        <v>0</v>
      </c>
      <c r="E74" s="14">
        <v>0</v>
      </c>
      <c r="F74" s="14">
        <v>40</v>
      </c>
      <c r="G74" s="14">
        <v>30</v>
      </c>
      <c r="H74" s="14">
        <v>20</v>
      </c>
      <c r="I74" s="14"/>
    </row>
    <row r="76" spans="2:10" x14ac:dyDescent="0.2">
      <c r="B76" t="s">
        <v>73</v>
      </c>
    </row>
    <row r="77" spans="2:10" x14ac:dyDescent="0.2">
      <c r="J77" s="45" t="s">
        <v>224</v>
      </c>
    </row>
    <row r="78" spans="2:10" x14ac:dyDescent="0.2">
      <c r="B78" t="s">
        <v>74</v>
      </c>
      <c r="C78" t="s">
        <v>82</v>
      </c>
      <c r="E78" s="27" t="s">
        <v>85</v>
      </c>
      <c r="G78" s="27" t="s">
        <v>87</v>
      </c>
      <c r="I78" s="27" t="s">
        <v>83</v>
      </c>
      <c r="J78" s="45" t="s">
        <v>225</v>
      </c>
    </row>
    <row r="79" spans="2:10" x14ac:dyDescent="0.2">
      <c r="B79" t="s">
        <v>75</v>
      </c>
      <c r="D79" t="s">
        <v>76</v>
      </c>
      <c r="G79" s="27" t="s">
        <v>87</v>
      </c>
      <c r="H79" s="27" t="s">
        <v>88</v>
      </c>
      <c r="I79" s="27" t="s">
        <v>83</v>
      </c>
      <c r="J79" s="45" t="s">
        <v>226</v>
      </c>
    </row>
    <row r="80" spans="2:10" x14ac:dyDescent="0.2">
      <c r="B80" t="s">
        <v>77</v>
      </c>
      <c r="D80" t="s">
        <v>80</v>
      </c>
      <c r="E80" t="s">
        <v>81</v>
      </c>
      <c r="F80" s="27" t="s">
        <v>86</v>
      </c>
      <c r="H80" t="s">
        <v>78</v>
      </c>
      <c r="I80" s="27" t="s">
        <v>84</v>
      </c>
      <c r="J80" s="45" t="s">
        <v>227</v>
      </c>
    </row>
    <row r="81" spans="1:14" x14ac:dyDescent="0.2">
      <c r="G81" t="s">
        <v>79</v>
      </c>
      <c r="I81" s="27" t="s">
        <v>89</v>
      </c>
      <c r="J81" s="45" t="s">
        <v>228</v>
      </c>
    </row>
    <row r="82" spans="1:14" x14ac:dyDescent="0.2">
      <c r="J82" s="45" t="s">
        <v>229</v>
      </c>
    </row>
    <row r="83" spans="1:14" x14ac:dyDescent="0.2">
      <c r="C83" t="s">
        <v>172</v>
      </c>
      <c r="J83" s="45"/>
    </row>
    <row r="84" spans="1:14" x14ac:dyDescent="0.2">
      <c r="C84" t="s">
        <v>171</v>
      </c>
    </row>
    <row r="87" spans="1:14" x14ac:dyDescent="0.2">
      <c r="A87" s="1" t="s">
        <v>4</v>
      </c>
    </row>
    <row r="89" spans="1:14" x14ac:dyDescent="0.2">
      <c r="B89" t="s">
        <v>92</v>
      </c>
    </row>
    <row r="90" spans="1:14" x14ac:dyDescent="0.2">
      <c r="B90" t="s">
        <v>90</v>
      </c>
    </row>
    <row r="91" spans="1:14" x14ac:dyDescent="0.2">
      <c r="B91" t="s">
        <v>93</v>
      </c>
    </row>
    <row r="92" spans="1:14" x14ac:dyDescent="0.2">
      <c r="B92" t="s">
        <v>91</v>
      </c>
    </row>
    <row r="93" spans="1:14" x14ac:dyDescent="0.2">
      <c r="B93" t="s">
        <v>95</v>
      </c>
      <c r="C93">
        <v>17</v>
      </c>
      <c r="J93" s="46" t="s">
        <v>67</v>
      </c>
      <c r="K93" s="47" t="s">
        <v>230</v>
      </c>
      <c r="N93" t="s">
        <v>95</v>
      </c>
    </row>
    <row r="94" spans="1:14" x14ac:dyDescent="0.2">
      <c r="B94" t="s">
        <v>94</v>
      </c>
      <c r="C94">
        <v>13</v>
      </c>
      <c r="J94" s="46" t="s">
        <v>68</v>
      </c>
      <c r="K94" s="47" t="s">
        <v>230</v>
      </c>
      <c r="N94" t="s">
        <v>94</v>
      </c>
    </row>
    <row r="95" spans="1:14" x14ac:dyDescent="0.2">
      <c r="B95" t="s">
        <v>96</v>
      </c>
      <c r="C95">
        <v>15</v>
      </c>
      <c r="J95" s="46" t="s">
        <v>69</v>
      </c>
      <c r="K95" s="47" t="s">
        <v>230</v>
      </c>
      <c r="N95" t="s">
        <v>96</v>
      </c>
    </row>
    <row r="96" spans="1:14" x14ac:dyDescent="0.2">
      <c r="B96" t="s">
        <v>97</v>
      </c>
      <c r="C96">
        <v>19</v>
      </c>
      <c r="J96" s="46" t="s">
        <v>70</v>
      </c>
      <c r="K96" s="47" t="s">
        <v>230</v>
      </c>
      <c r="N96" t="s">
        <v>97</v>
      </c>
    </row>
    <row r="97" spans="1:14" x14ac:dyDescent="0.2">
      <c r="B97" t="s">
        <v>98</v>
      </c>
      <c r="C97">
        <v>14</v>
      </c>
      <c r="J97" s="46" t="s">
        <v>71</v>
      </c>
      <c r="K97" s="47" t="s">
        <v>230</v>
      </c>
      <c r="N97" t="s">
        <v>98</v>
      </c>
    </row>
    <row r="98" spans="1:14" x14ac:dyDescent="0.2">
      <c r="B98" t="s">
        <v>99</v>
      </c>
      <c r="C98">
        <v>16</v>
      </c>
      <c r="J98" s="46" t="s">
        <v>72</v>
      </c>
      <c r="K98" s="47" t="s">
        <v>230</v>
      </c>
      <c r="N98" t="s">
        <v>99</v>
      </c>
    </row>
    <row r="99" spans="1:14" x14ac:dyDescent="0.2">
      <c r="B99" t="s">
        <v>100</v>
      </c>
      <c r="C99">
        <v>11</v>
      </c>
      <c r="J99" s="46" t="s">
        <v>176</v>
      </c>
      <c r="K99" s="47" t="s">
        <v>230</v>
      </c>
      <c r="N99" t="s">
        <v>100</v>
      </c>
    </row>
    <row r="102" spans="1:14" x14ac:dyDescent="0.2">
      <c r="B102" t="s">
        <v>101</v>
      </c>
      <c r="C102" t="s">
        <v>67</v>
      </c>
      <c r="F102" s="27" t="s">
        <v>111</v>
      </c>
      <c r="G102" s="27" t="s">
        <v>112</v>
      </c>
      <c r="H102" s="27" t="s">
        <v>88</v>
      </c>
      <c r="I102" s="27" t="s">
        <v>113</v>
      </c>
      <c r="J102" s="13">
        <v>17</v>
      </c>
    </row>
    <row r="103" spans="1:14" x14ac:dyDescent="0.2">
      <c r="B103" t="s">
        <v>94</v>
      </c>
      <c r="C103" t="s">
        <v>107</v>
      </c>
      <c r="D103" s="27" t="s">
        <v>108</v>
      </c>
      <c r="G103" s="27" t="s">
        <v>112</v>
      </c>
      <c r="H103" s="27" t="s">
        <v>88</v>
      </c>
      <c r="I103" s="27" t="s">
        <v>113</v>
      </c>
      <c r="J103" s="13">
        <v>13</v>
      </c>
    </row>
    <row r="104" spans="1:14" x14ac:dyDescent="0.2">
      <c r="B104" t="s">
        <v>102</v>
      </c>
      <c r="C104" t="s">
        <v>67</v>
      </c>
      <c r="D104" s="27" t="s">
        <v>108</v>
      </c>
      <c r="E104" s="27" t="s">
        <v>109</v>
      </c>
      <c r="H104" s="27" t="s">
        <v>88</v>
      </c>
      <c r="I104" s="27" t="s">
        <v>113</v>
      </c>
      <c r="J104" s="13">
        <v>15</v>
      </c>
    </row>
    <row r="105" spans="1:14" x14ac:dyDescent="0.2">
      <c r="B105" t="s">
        <v>105</v>
      </c>
      <c r="C105" t="s">
        <v>67</v>
      </c>
      <c r="D105" s="27" t="s">
        <v>108</v>
      </c>
      <c r="E105" s="27" t="s">
        <v>109</v>
      </c>
      <c r="F105" s="27" t="s">
        <v>111</v>
      </c>
      <c r="I105" s="47" t="s">
        <v>113</v>
      </c>
      <c r="J105" s="13">
        <v>19</v>
      </c>
    </row>
    <row r="106" spans="1:14" x14ac:dyDescent="0.2">
      <c r="B106" t="s">
        <v>106</v>
      </c>
      <c r="C106" t="s">
        <v>67</v>
      </c>
      <c r="D106" s="27" t="s">
        <v>108</v>
      </c>
      <c r="E106" s="27" t="s">
        <v>109</v>
      </c>
      <c r="F106" s="27" t="s">
        <v>111</v>
      </c>
      <c r="G106" s="27" t="s">
        <v>112</v>
      </c>
      <c r="I106" s="47" t="s">
        <v>237</v>
      </c>
      <c r="J106" s="13">
        <v>14</v>
      </c>
    </row>
    <row r="107" spans="1:14" x14ac:dyDescent="0.2">
      <c r="B107" t="s">
        <v>103</v>
      </c>
      <c r="D107" s="27" t="s">
        <v>108</v>
      </c>
      <c r="E107" s="27" t="s">
        <v>109</v>
      </c>
      <c r="F107" s="27" t="s">
        <v>111</v>
      </c>
      <c r="G107" s="27" t="s">
        <v>112</v>
      </c>
      <c r="H107" s="27" t="s">
        <v>88</v>
      </c>
      <c r="I107" s="47" t="s">
        <v>237</v>
      </c>
      <c r="J107" s="13">
        <v>16</v>
      </c>
    </row>
    <row r="108" spans="1:14" x14ac:dyDescent="0.2">
      <c r="B108" t="s">
        <v>104</v>
      </c>
      <c r="E108" s="27" t="s">
        <v>109</v>
      </c>
      <c r="F108" s="27" t="s">
        <v>111</v>
      </c>
      <c r="G108" s="27" t="s">
        <v>112</v>
      </c>
      <c r="H108" s="27" t="s">
        <v>88</v>
      </c>
      <c r="I108" s="27" t="s">
        <v>113</v>
      </c>
      <c r="J108" s="13">
        <v>11</v>
      </c>
    </row>
    <row r="109" spans="1:14" x14ac:dyDescent="0.2">
      <c r="C109" t="s">
        <v>177</v>
      </c>
      <c r="D109" t="s">
        <v>178</v>
      </c>
      <c r="E109" t="s">
        <v>179</v>
      </c>
      <c r="F109" t="s">
        <v>180</v>
      </c>
      <c r="G109" t="s">
        <v>181</v>
      </c>
      <c r="H109" t="s">
        <v>182</v>
      </c>
      <c r="I109" t="s">
        <v>183</v>
      </c>
      <c r="J109" s="13">
        <v>0</v>
      </c>
    </row>
    <row r="110" spans="1:14" x14ac:dyDescent="0.2">
      <c r="B110" s="33" t="s">
        <v>174</v>
      </c>
      <c r="C110" t="s">
        <v>175</v>
      </c>
    </row>
    <row r="111" spans="1:14" x14ac:dyDescent="0.2">
      <c r="B111" s="13"/>
    </row>
    <row r="112" spans="1:14" x14ac:dyDescent="0.2">
      <c r="A112" s="1" t="s">
        <v>5</v>
      </c>
    </row>
    <row r="114" spans="2:10" x14ac:dyDescent="0.2">
      <c r="B114" t="s">
        <v>114</v>
      </c>
    </row>
    <row r="115" spans="2:10" x14ac:dyDescent="0.2">
      <c r="B115" t="s">
        <v>115</v>
      </c>
    </row>
    <row r="116" spans="2:10" x14ac:dyDescent="0.2">
      <c r="B116" t="s">
        <v>116</v>
      </c>
    </row>
    <row r="117" spans="2:10" x14ac:dyDescent="0.2">
      <c r="B117" t="s">
        <v>117</v>
      </c>
    </row>
    <row r="119" spans="2:10" ht="19.5" customHeight="1" x14ac:dyDescent="0.2">
      <c r="B119" s="14"/>
      <c r="C119" s="3" t="s">
        <v>121</v>
      </c>
      <c r="D119" s="3" t="s">
        <v>121</v>
      </c>
      <c r="E119" s="3" t="s">
        <v>121</v>
      </c>
      <c r="F119" s="3" t="s">
        <v>121</v>
      </c>
      <c r="G119" s="3" t="s">
        <v>121</v>
      </c>
      <c r="H119" s="3" t="s">
        <v>122</v>
      </c>
    </row>
    <row r="120" spans="2:10" ht="19.5" customHeight="1" x14ac:dyDescent="0.2">
      <c r="B120" s="14" t="s">
        <v>118</v>
      </c>
      <c r="C120" s="3">
        <v>1</v>
      </c>
      <c r="D120" s="3">
        <v>2</v>
      </c>
      <c r="E120" s="3">
        <v>3</v>
      </c>
      <c r="F120" s="3">
        <v>4</v>
      </c>
      <c r="G120" s="3">
        <v>5</v>
      </c>
      <c r="H120" s="3" t="s">
        <v>123</v>
      </c>
      <c r="J120" s="45" t="s">
        <v>231</v>
      </c>
    </row>
    <row r="121" spans="2:10" ht="19.5" customHeight="1" x14ac:dyDescent="0.2">
      <c r="B121" s="14" t="s">
        <v>119</v>
      </c>
      <c r="C121" s="29">
        <v>12</v>
      </c>
      <c r="D121" s="29">
        <v>9</v>
      </c>
      <c r="E121" s="29">
        <v>7</v>
      </c>
      <c r="F121" s="29">
        <v>4</v>
      </c>
      <c r="G121" s="29">
        <v>10</v>
      </c>
      <c r="H121" s="30">
        <v>1400</v>
      </c>
      <c r="J121" s="45" t="s">
        <v>233</v>
      </c>
    </row>
    <row r="122" spans="2:10" ht="19.5" customHeight="1" x14ac:dyDescent="0.2">
      <c r="B122" s="14" t="s">
        <v>120</v>
      </c>
      <c r="C122" s="29">
        <v>2</v>
      </c>
      <c r="D122" s="29">
        <v>1</v>
      </c>
      <c r="E122" s="29">
        <v>8</v>
      </c>
      <c r="F122" s="29">
        <v>6</v>
      </c>
      <c r="G122" s="29">
        <v>5</v>
      </c>
      <c r="H122" s="30">
        <v>850</v>
      </c>
      <c r="J122" s="45" t="s">
        <v>232</v>
      </c>
    </row>
    <row r="123" spans="2:10" ht="19.5" customHeight="1" x14ac:dyDescent="0.2">
      <c r="B123" s="14" t="s">
        <v>124</v>
      </c>
      <c r="C123" s="31">
        <v>350</v>
      </c>
      <c r="D123" s="31">
        <v>270</v>
      </c>
      <c r="E123" s="31">
        <v>610</v>
      </c>
      <c r="F123" s="31">
        <v>490</v>
      </c>
      <c r="G123" s="31">
        <v>530</v>
      </c>
      <c r="H123" s="14"/>
    </row>
    <row r="126" spans="2:10" x14ac:dyDescent="0.2">
      <c r="B126" t="s">
        <v>125</v>
      </c>
    </row>
    <row r="127" spans="2:10" x14ac:dyDescent="0.2">
      <c r="B127" t="s">
        <v>126</v>
      </c>
    </row>
    <row r="128" spans="2:10" x14ac:dyDescent="0.2">
      <c r="C128" t="s">
        <v>127</v>
      </c>
      <c r="F128" s="32" t="s">
        <v>129</v>
      </c>
    </row>
    <row r="129" spans="1:6" x14ac:dyDescent="0.2">
      <c r="C129" t="s">
        <v>128</v>
      </c>
      <c r="F129" s="32" t="s">
        <v>130</v>
      </c>
    </row>
    <row r="131" spans="1:6" x14ac:dyDescent="0.2">
      <c r="B131" t="s">
        <v>131</v>
      </c>
    </row>
    <row r="132" spans="1:6" x14ac:dyDescent="0.2">
      <c r="C132" t="s">
        <v>132</v>
      </c>
      <c r="D132" s="27" t="s">
        <v>137</v>
      </c>
    </row>
    <row r="133" spans="1:6" x14ac:dyDescent="0.2">
      <c r="C133" t="s">
        <v>133</v>
      </c>
      <c r="D133" s="27" t="s">
        <v>138</v>
      </c>
    </row>
    <row r="134" spans="1:6" x14ac:dyDescent="0.2">
      <c r="C134" t="s">
        <v>134</v>
      </c>
      <c r="D134" s="27" t="s">
        <v>139</v>
      </c>
    </row>
    <row r="135" spans="1:6" x14ac:dyDescent="0.2">
      <c r="C135" t="s">
        <v>135</v>
      </c>
      <c r="D135" s="27" t="s">
        <v>140</v>
      </c>
    </row>
    <row r="136" spans="1:6" x14ac:dyDescent="0.2">
      <c r="C136" t="s">
        <v>136</v>
      </c>
      <c r="D136" s="27" t="s">
        <v>141</v>
      </c>
    </row>
    <row r="138" spans="1:6" x14ac:dyDescent="0.2">
      <c r="C138" t="s">
        <v>142</v>
      </c>
      <c r="D138" t="s">
        <v>143</v>
      </c>
    </row>
    <row r="140" spans="1:6" x14ac:dyDescent="0.2">
      <c r="C140" t="s">
        <v>184</v>
      </c>
    </row>
    <row r="143" spans="1:6" x14ac:dyDescent="0.2">
      <c r="A143" s="1" t="s">
        <v>6</v>
      </c>
    </row>
    <row r="145" spans="2:7" x14ac:dyDescent="0.2">
      <c r="B145" t="s">
        <v>144</v>
      </c>
    </row>
    <row r="146" spans="2:7" x14ac:dyDescent="0.2">
      <c r="B146" t="s">
        <v>145</v>
      </c>
    </row>
    <row r="147" spans="2:7" x14ac:dyDescent="0.2">
      <c r="B147" t="s">
        <v>146</v>
      </c>
    </row>
    <row r="148" spans="2:7" x14ac:dyDescent="0.2">
      <c r="B148" t="s">
        <v>147</v>
      </c>
    </row>
    <row r="150" spans="2:7" x14ac:dyDescent="0.2">
      <c r="B150" s="14"/>
      <c r="C150" s="52" t="s">
        <v>155</v>
      </c>
      <c r="D150" s="52"/>
      <c r="E150" s="52"/>
      <c r="F150" s="14"/>
    </row>
    <row r="151" spans="2:7" x14ac:dyDescent="0.2">
      <c r="B151" s="3" t="s">
        <v>148</v>
      </c>
      <c r="C151" s="3" t="s">
        <v>152</v>
      </c>
      <c r="D151" s="3" t="s">
        <v>153</v>
      </c>
      <c r="E151" s="3" t="s">
        <v>154</v>
      </c>
      <c r="F151" s="3" t="s">
        <v>156</v>
      </c>
    </row>
    <row r="152" spans="2:7" x14ac:dyDescent="0.2">
      <c r="B152" s="3" t="s">
        <v>149</v>
      </c>
      <c r="C152" s="3">
        <v>5</v>
      </c>
      <c r="D152" s="3">
        <v>8</v>
      </c>
      <c r="E152" s="3">
        <v>1</v>
      </c>
      <c r="F152" s="3">
        <v>1</v>
      </c>
    </row>
    <row r="153" spans="2:7" x14ac:dyDescent="0.2">
      <c r="B153" s="3" t="s">
        <v>150</v>
      </c>
      <c r="C153" s="3">
        <v>3</v>
      </c>
      <c r="D153" s="3">
        <v>6</v>
      </c>
      <c r="E153" s="3">
        <v>7</v>
      </c>
      <c r="F153" s="3">
        <v>1</v>
      </c>
    </row>
    <row r="154" spans="2:7" x14ac:dyDescent="0.2">
      <c r="B154" s="3" t="s">
        <v>151</v>
      </c>
      <c r="C154" s="3">
        <v>12</v>
      </c>
      <c r="D154" s="3">
        <v>9</v>
      </c>
      <c r="E154" s="3">
        <v>1</v>
      </c>
      <c r="F154" s="3">
        <v>1</v>
      </c>
    </row>
    <row r="155" spans="2:7" x14ac:dyDescent="0.2">
      <c r="B155" s="14" t="s">
        <v>156</v>
      </c>
      <c r="C155" s="3">
        <v>1</v>
      </c>
      <c r="D155" s="3">
        <v>1</v>
      </c>
      <c r="E155" s="3">
        <v>1</v>
      </c>
      <c r="F155" s="3" t="s">
        <v>157</v>
      </c>
    </row>
    <row r="157" spans="2:7" x14ac:dyDescent="0.2">
      <c r="B157" t="s">
        <v>125</v>
      </c>
    </row>
    <row r="158" spans="2:7" x14ac:dyDescent="0.2">
      <c r="B158" t="s">
        <v>162</v>
      </c>
      <c r="G158" s="45" t="s">
        <v>236</v>
      </c>
    </row>
    <row r="159" spans="2:7" x14ac:dyDescent="0.2">
      <c r="C159" t="s">
        <v>158</v>
      </c>
      <c r="E159" s="27" t="s">
        <v>161</v>
      </c>
      <c r="G159" s="45" t="s">
        <v>234</v>
      </c>
    </row>
    <row r="160" spans="2:7" x14ac:dyDescent="0.2">
      <c r="C160" t="s">
        <v>159</v>
      </c>
      <c r="E160" s="27" t="s">
        <v>161</v>
      </c>
      <c r="G160" s="45" t="s">
        <v>235</v>
      </c>
    </row>
    <row r="161" spans="2:5" x14ac:dyDescent="0.2">
      <c r="C161" t="s">
        <v>160</v>
      </c>
      <c r="E161" s="27" t="s">
        <v>161</v>
      </c>
    </row>
    <row r="162" spans="2:5" x14ac:dyDescent="0.2">
      <c r="B162" t="s">
        <v>163</v>
      </c>
    </row>
    <row r="163" spans="2:5" x14ac:dyDescent="0.2">
      <c r="C163" t="s">
        <v>164</v>
      </c>
      <c r="E163" s="27" t="s">
        <v>161</v>
      </c>
    </row>
    <row r="164" spans="2:5" x14ac:dyDescent="0.2">
      <c r="C164" t="s">
        <v>165</v>
      </c>
      <c r="E164" s="27" t="s">
        <v>161</v>
      </c>
    </row>
    <row r="165" spans="2:5" x14ac:dyDescent="0.2">
      <c r="C165" t="s">
        <v>166</v>
      </c>
      <c r="E165" s="27" t="s">
        <v>161</v>
      </c>
    </row>
    <row r="167" spans="2:5" x14ac:dyDescent="0.2">
      <c r="D167" t="s">
        <v>167</v>
      </c>
      <c r="E167" s="27" t="s">
        <v>168</v>
      </c>
    </row>
    <row r="169" spans="2:5" x14ac:dyDescent="0.2">
      <c r="C169" t="s">
        <v>185</v>
      </c>
    </row>
  </sheetData>
  <mergeCells count="5">
    <mergeCell ref="C37:G37"/>
    <mergeCell ref="C69:H69"/>
    <mergeCell ref="C150:E150"/>
    <mergeCell ref="D15:E15"/>
    <mergeCell ref="F15:F1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2"/>
  <sheetViews>
    <sheetView workbookViewId="0">
      <selection sqref="A1:R33"/>
    </sheetView>
  </sheetViews>
  <sheetFormatPr defaultRowHeight="12.75" x14ac:dyDescent="0.2"/>
  <cols>
    <col min="2" max="2" width="10.7109375" customWidth="1"/>
    <col min="9" max="9" width="11.140625" customWidth="1"/>
    <col min="10" max="10" width="9.85546875" customWidth="1"/>
  </cols>
  <sheetData>
    <row r="1" spans="1:6" ht="18" x14ac:dyDescent="0.25">
      <c r="A1" s="2" t="s">
        <v>0</v>
      </c>
    </row>
    <row r="3" spans="1:6" x14ac:dyDescent="0.2">
      <c r="B3" t="s">
        <v>1</v>
      </c>
    </row>
    <row r="4" spans="1:6" x14ac:dyDescent="0.2">
      <c r="B4" t="s">
        <v>2</v>
      </c>
    </row>
    <row r="5" spans="1:6" x14ac:dyDescent="0.2">
      <c r="B5" t="s">
        <v>3</v>
      </c>
    </row>
    <row r="6" spans="1:6" x14ac:dyDescent="0.2">
      <c r="B6" t="s">
        <v>4</v>
      </c>
    </row>
    <row r="7" spans="1:6" x14ac:dyDescent="0.2">
      <c r="B7" t="s">
        <v>5</v>
      </c>
    </row>
    <row r="8" spans="1:6" x14ac:dyDescent="0.2">
      <c r="B8" t="s">
        <v>6</v>
      </c>
    </row>
    <row r="10" spans="1:6" x14ac:dyDescent="0.2">
      <c r="A10" s="1" t="s">
        <v>1</v>
      </c>
    </row>
    <row r="11" spans="1:6" x14ac:dyDescent="0.2">
      <c r="B11" t="s">
        <v>7</v>
      </c>
    </row>
    <row r="12" spans="1:6" x14ac:dyDescent="0.2">
      <c r="B12" t="s">
        <v>8</v>
      </c>
    </row>
    <row r="13" spans="1:6" x14ac:dyDescent="0.2">
      <c r="B13" t="s">
        <v>9</v>
      </c>
    </row>
    <row r="14" spans="1:6" ht="13.5" thickBot="1" x14ac:dyDescent="0.25"/>
    <row r="15" spans="1:6" x14ac:dyDescent="0.2">
      <c r="C15" s="4"/>
      <c r="D15" s="5" t="s">
        <v>10</v>
      </c>
      <c r="E15" s="5"/>
      <c r="F15" s="6"/>
    </row>
    <row r="16" spans="1:6" ht="25.5" x14ac:dyDescent="0.2">
      <c r="C16" s="7" t="s">
        <v>13</v>
      </c>
      <c r="D16" s="3" t="s">
        <v>11</v>
      </c>
      <c r="E16" s="3" t="s">
        <v>12</v>
      </c>
      <c r="F16" s="8" t="s">
        <v>16</v>
      </c>
    </row>
    <row r="17" spans="2:12" x14ac:dyDescent="0.2">
      <c r="C17" s="7" t="s">
        <v>14</v>
      </c>
      <c r="D17" s="3">
        <v>5</v>
      </c>
      <c r="E17" s="3">
        <v>4</v>
      </c>
      <c r="F17" s="11">
        <v>1300</v>
      </c>
    </row>
    <row r="18" spans="2:12" x14ac:dyDescent="0.2">
      <c r="C18" s="7" t="s">
        <v>15</v>
      </c>
      <c r="D18" s="3">
        <v>2</v>
      </c>
      <c r="E18" s="3">
        <v>5</v>
      </c>
      <c r="F18" s="11">
        <v>1200</v>
      </c>
    </row>
    <row r="19" spans="2:12" ht="13.5" thickBot="1" x14ac:dyDescent="0.25">
      <c r="C19" s="12" t="s">
        <v>17</v>
      </c>
      <c r="D19" s="10">
        <v>70</v>
      </c>
      <c r="E19" s="10">
        <v>90</v>
      </c>
      <c r="F19" s="9"/>
    </row>
    <row r="21" spans="2:12" x14ac:dyDescent="0.2">
      <c r="B21" t="s">
        <v>18</v>
      </c>
    </row>
    <row r="22" spans="2:12" x14ac:dyDescent="0.2">
      <c r="K22" t="s">
        <v>67</v>
      </c>
      <c r="L22" t="s">
        <v>68</v>
      </c>
    </row>
    <row r="23" spans="2:12" x14ac:dyDescent="0.2">
      <c r="B23" t="s">
        <v>19</v>
      </c>
      <c r="G23" t="s">
        <v>67</v>
      </c>
      <c r="H23" t="s">
        <v>68</v>
      </c>
      <c r="K23">
        <f>+G24</f>
        <v>260</v>
      </c>
      <c r="L23">
        <v>0</v>
      </c>
    </row>
    <row r="24" spans="2:12" x14ac:dyDescent="0.2">
      <c r="C24" t="s">
        <v>20</v>
      </c>
      <c r="G24">
        <f>1300/5</f>
        <v>260</v>
      </c>
      <c r="H24">
        <f>1300/4</f>
        <v>325</v>
      </c>
      <c r="K24">
        <v>0</v>
      </c>
      <c r="L24">
        <f>+H24</f>
        <v>325</v>
      </c>
    </row>
    <row r="25" spans="2:12" x14ac:dyDescent="0.2">
      <c r="C25" t="s">
        <v>21</v>
      </c>
      <c r="G25">
        <f>1200/2</f>
        <v>600</v>
      </c>
      <c r="H25">
        <f>1200/5</f>
        <v>240</v>
      </c>
      <c r="K25">
        <v>600</v>
      </c>
      <c r="L25">
        <v>0</v>
      </c>
    </row>
    <row r="26" spans="2:12" x14ac:dyDescent="0.2">
      <c r="C26" t="s">
        <v>22</v>
      </c>
      <c r="F26" s="45" t="s">
        <v>238</v>
      </c>
      <c r="K26">
        <v>0</v>
      </c>
      <c r="L26">
        <v>240</v>
      </c>
    </row>
    <row r="27" spans="2:12" x14ac:dyDescent="0.2">
      <c r="C27" s="13" t="s">
        <v>169</v>
      </c>
      <c r="G27">
        <v>70</v>
      </c>
      <c r="H27">
        <v>90</v>
      </c>
      <c r="K27">
        <v>70</v>
      </c>
      <c r="L27">
        <v>0</v>
      </c>
    </row>
    <row r="28" spans="2:12" x14ac:dyDescent="0.2">
      <c r="K28">
        <v>0</v>
      </c>
      <c r="L28">
        <v>90</v>
      </c>
    </row>
    <row r="29" spans="2:12" x14ac:dyDescent="0.2">
      <c r="B29" s="14"/>
      <c r="C29" s="14" t="s">
        <v>67</v>
      </c>
      <c r="D29" s="14" t="s">
        <v>68</v>
      </c>
      <c r="E29" s="14"/>
      <c r="F29" s="14"/>
      <c r="G29" s="3" t="s">
        <v>189</v>
      </c>
    </row>
    <row r="30" spans="2:12" x14ac:dyDescent="0.2">
      <c r="B30" s="14" t="s">
        <v>196</v>
      </c>
      <c r="C30" s="14">
        <v>70</v>
      </c>
      <c r="D30" s="14">
        <v>90</v>
      </c>
      <c r="E30" s="14"/>
      <c r="F30" s="14"/>
      <c r="G30" s="3" t="s">
        <v>187</v>
      </c>
    </row>
    <row r="31" spans="2:12" x14ac:dyDescent="0.2">
      <c r="B31" s="14" t="s">
        <v>195</v>
      </c>
      <c r="C31" s="34">
        <v>100</v>
      </c>
      <c r="D31" s="34">
        <v>200</v>
      </c>
      <c r="E31" s="14"/>
      <c r="F31" s="14"/>
      <c r="G31" s="34">
        <f t="array" ref="G31">SUM(C30:D30*C31:D31)</f>
        <v>25000</v>
      </c>
    </row>
    <row r="32" spans="2:12" x14ac:dyDescent="0.2">
      <c r="B32" s="14" t="s">
        <v>14</v>
      </c>
      <c r="C32" s="14">
        <v>5</v>
      </c>
      <c r="D32" s="14">
        <v>4</v>
      </c>
      <c r="E32" s="34">
        <f t="array" ref="E32">SUM($C$31:$D$31*C32:D32)</f>
        <v>1300</v>
      </c>
      <c r="F32" s="14" t="s">
        <v>186</v>
      </c>
      <c r="G32" s="14">
        <v>1300</v>
      </c>
    </row>
    <row r="33" spans="2:7" x14ac:dyDescent="0.2">
      <c r="B33" s="14" t="s">
        <v>15</v>
      </c>
      <c r="C33" s="14">
        <v>2</v>
      </c>
      <c r="D33" s="14">
        <v>5</v>
      </c>
      <c r="E33" s="34">
        <f t="array" ref="E33">SUM($C$31:$D$31*C33:D33)</f>
        <v>1200</v>
      </c>
      <c r="F33" s="14" t="s">
        <v>186</v>
      </c>
      <c r="G33" s="14">
        <v>1200</v>
      </c>
    </row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</sheetData>
  <phoneticPr fontId="4" type="noConversion"/>
  <pageMargins left="0.75" right="0.75" top="1" bottom="1" header="0.5" footer="0.5"/>
  <pageSetup paperSize="9" scale="7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opLeftCell="A9" workbookViewId="0">
      <selection activeCell="A10" sqref="A10:J47"/>
    </sheetView>
  </sheetViews>
  <sheetFormatPr defaultRowHeight="12.75" x14ac:dyDescent="0.2"/>
  <cols>
    <col min="2" max="2" width="11" customWidth="1"/>
    <col min="9" max="9" width="11.140625" customWidth="1"/>
  </cols>
  <sheetData>
    <row r="1" spans="1:2" ht="18" x14ac:dyDescent="0.25">
      <c r="A1" s="2" t="s">
        <v>0</v>
      </c>
    </row>
    <row r="3" spans="1:2" x14ac:dyDescent="0.2">
      <c r="B3" t="s">
        <v>1</v>
      </c>
    </row>
    <row r="4" spans="1:2" x14ac:dyDescent="0.2">
      <c r="B4" t="s">
        <v>2</v>
      </c>
    </row>
    <row r="5" spans="1:2" x14ac:dyDescent="0.2">
      <c r="B5" t="s">
        <v>3</v>
      </c>
    </row>
    <row r="6" spans="1:2" x14ac:dyDescent="0.2">
      <c r="B6" t="s">
        <v>4</v>
      </c>
    </row>
    <row r="7" spans="1:2" x14ac:dyDescent="0.2">
      <c r="B7" t="s">
        <v>5</v>
      </c>
    </row>
    <row r="8" spans="1:2" x14ac:dyDescent="0.2">
      <c r="B8" t="s">
        <v>6</v>
      </c>
    </row>
    <row r="10" spans="1:2" x14ac:dyDescent="0.2">
      <c r="A10" s="1" t="s">
        <v>2</v>
      </c>
    </row>
    <row r="11" spans="1:2" x14ac:dyDescent="0.2">
      <c r="B11" t="s">
        <v>26</v>
      </c>
    </row>
    <row r="12" spans="1:2" x14ac:dyDescent="0.2">
      <c r="B12" t="s">
        <v>23</v>
      </c>
    </row>
    <row r="13" spans="1:2" x14ac:dyDescent="0.2">
      <c r="B13" t="s">
        <v>24</v>
      </c>
    </row>
    <row r="14" spans="1:2" x14ac:dyDescent="0.2">
      <c r="B14" t="s">
        <v>25</v>
      </c>
    </row>
    <row r="16" spans="1:2" x14ac:dyDescent="0.2">
      <c r="B16" t="s">
        <v>27</v>
      </c>
    </row>
    <row r="17" spans="2:7" ht="13.5" thickBot="1" x14ac:dyDescent="0.25"/>
    <row r="18" spans="2:7" x14ac:dyDescent="0.2">
      <c r="B18" s="16"/>
      <c r="C18" s="49" t="s">
        <v>10</v>
      </c>
      <c r="D18" s="49"/>
      <c r="E18" s="49"/>
      <c r="F18" s="49"/>
      <c r="G18" s="50"/>
    </row>
    <row r="19" spans="2:7" ht="13.5" thickBot="1" x14ac:dyDescent="0.25">
      <c r="B19" s="18"/>
      <c r="C19" s="10" t="s">
        <v>11</v>
      </c>
      <c r="D19" s="10" t="s">
        <v>12</v>
      </c>
      <c r="E19" s="10" t="s">
        <v>28</v>
      </c>
      <c r="F19" s="10" t="s">
        <v>29</v>
      </c>
      <c r="G19" s="26" t="s">
        <v>30</v>
      </c>
    </row>
    <row r="20" spans="2:7" x14ac:dyDescent="0.2">
      <c r="B20" s="23" t="s">
        <v>31</v>
      </c>
      <c r="C20" s="24">
        <v>0</v>
      </c>
      <c r="D20" s="24">
        <v>0.4</v>
      </c>
      <c r="E20" s="24">
        <v>0.3</v>
      </c>
      <c r="F20" s="24">
        <v>0.6</v>
      </c>
      <c r="G20" s="25">
        <v>0.6</v>
      </c>
    </row>
    <row r="21" spans="2:7" x14ac:dyDescent="0.2">
      <c r="B21" s="17" t="s">
        <v>32</v>
      </c>
      <c r="C21" s="19">
        <v>0.05</v>
      </c>
      <c r="D21" s="19">
        <v>0.2</v>
      </c>
      <c r="E21" s="19">
        <v>0.1</v>
      </c>
      <c r="F21" s="19">
        <v>0.1</v>
      </c>
      <c r="G21" s="20">
        <v>0</v>
      </c>
    </row>
    <row r="22" spans="2:7" ht="13.5" thickBot="1" x14ac:dyDescent="0.25">
      <c r="B22" s="18" t="s">
        <v>33</v>
      </c>
      <c r="C22" s="21">
        <v>0.1</v>
      </c>
      <c r="D22" s="21">
        <v>0.2</v>
      </c>
      <c r="E22" s="21">
        <v>0.2</v>
      </c>
      <c r="F22" s="21">
        <v>0.1</v>
      </c>
      <c r="G22" s="22">
        <v>0.2</v>
      </c>
    </row>
    <row r="24" spans="2:7" x14ac:dyDescent="0.2">
      <c r="B24" t="s">
        <v>34</v>
      </c>
      <c r="E24" t="s">
        <v>35</v>
      </c>
    </row>
    <row r="25" spans="2:7" x14ac:dyDescent="0.2">
      <c r="E25" t="s">
        <v>36</v>
      </c>
    </row>
    <row r="26" spans="2:7" x14ac:dyDescent="0.2">
      <c r="E26" t="s">
        <v>37</v>
      </c>
    </row>
    <row r="27" spans="2:7" x14ac:dyDescent="0.2">
      <c r="E27" t="s">
        <v>38</v>
      </c>
    </row>
    <row r="28" spans="2:7" x14ac:dyDescent="0.2">
      <c r="E28" t="s">
        <v>39</v>
      </c>
    </row>
    <row r="30" spans="2:7" x14ac:dyDescent="0.2">
      <c r="B30" t="s">
        <v>40</v>
      </c>
    </row>
    <row r="32" spans="2:7" x14ac:dyDescent="0.2">
      <c r="B32" t="s">
        <v>19</v>
      </c>
    </row>
    <row r="34" spans="2:10" x14ac:dyDescent="0.2">
      <c r="B34" t="s">
        <v>41</v>
      </c>
      <c r="C34" t="s">
        <v>42</v>
      </c>
      <c r="F34" t="s">
        <v>47</v>
      </c>
    </row>
    <row r="35" spans="2:10" x14ac:dyDescent="0.2">
      <c r="B35" t="s">
        <v>43</v>
      </c>
      <c r="C35" t="s">
        <v>44</v>
      </c>
      <c r="F35" t="s">
        <v>48</v>
      </c>
    </row>
    <row r="36" spans="2:10" x14ac:dyDescent="0.2">
      <c r="B36" t="s">
        <v>45</v>
      </c>
      <c r="C36" t="s">
        <v>46</v>
      </c>
      <c r="F36" t="s">
        <v>49</v>
      </c>
    </row>
    <row r="37" spans="2:10" x14ac:dyDescent="0.2">
      <c r="D37" t="s">
        <v>50</v>
      </c>
      <c r="F37" s="27" t="s">
        <v>51</v>
      </c>
    </row>
    <row r="39" spans="2:10" x14ac:dyDescent="0.2">
      <c r="B39" t="s">
        <v>170</v>
      </c>
      <c r="C39" t="s">
        <v>52</v>
      </c>
    </row>
    <row r="42" spans="2:10" x14ac:dyDescent="0.2">
      <c r="B42" s="14"/>
      <c r="C42" s="3" t="s">
        <v>67</v>
      </c>
      <c r="D42" s="3" t="s">
        <v>68</v>
      </c>
      <c r="E42" s="3" t="s">
        <v>69</v>
      </c>
      <c r="F42" s="3" t="s">
        <v>70</v>
      </c>
      <c r="G42" s="3" t="s">
        <v>71</v>
      </c>
      <c r="H42" s="14"/>
      <c r="I42" s="14"/>
      <c r="J42" s="3" t="s">
        <v>189</v>
      </c>
    </row>
    <row r="43" spans="2:10" x14ac:dyDescent="0.2">
      <c r="B43" s="14" t="s">
        <v>196</v>
      </c>
      <c r="C43" s="14">
        <v>200</v>
      </c>
      <c r="D43" s="14">
        <v>1200</v>
      </c>
      <c r="E43" s="14">
        <v>1000</v>
      </c>
      <c r="F43" s="14">
        <v>1400</v>
      </c>
      <c r="G43" s="14">
        <v>400</v>
      </c>
      <c r="H43" s="14"/>
      <c r="I43" s="14"/>
      <c r="J43" s="3" t="s">
        <v>187</v>
      </c>
    </row>
    <row r="44" spans="2:10" x14ac:dyDescent="0.2">
      <c r="B44" s="14" t="s">
        <v>195</v>
      </c>
      <c r="C44" s="34">
        <v>0</v>
      </c>
      <c r="D44" s="34">
        <v>0</v>
      </c>
      <c r="E44" s="34">
        <v>1000.0000000000002</v>
      </c>
      <c r="F44" s="34">
        <v>2000.0000000000005</v>
      </c>
      <c r="G44" s="34">
        <v>0</v>
      </c>
      <c r="H44" s="14"/>
      <c r="I44" s="14"/>
      <c r="J44" s="38">
        <f t="array" ref="J44">SUM(C43:G43*C44:G44)</f>
        <v>3800000.0000000009</v>
      </c>
    </row>
    <row r="45" spans="2:10" x14ac:dyDescent="0.2">
      <c r="B45" s="14" t="s">
        <v>31</v>
      </c>
      <c r="C45" s="19">
        <v>0</v>
      </c>
      <c r="D45" s="19">
        <v>0.4</v>
      </c>
      <c r="E45" s="19">
        <v>0.3</v>
      </c>
      <c r="F45" s="19">
        <v>0.6</v>
      </c>
      <c r="G45" s="19">
        <v>0.6</v>
      </c>
      <c r="H45" s="34">
        <f t="array" ref="H45">SUM($C$44:$G$44*C45:G45)</f>
        <v>1500.0000000000002</v>
      </c>
      <c r="I45" s="3" t="s">
        <v>186</v>
      </c>
      <c r="J45" s="36">
        <v>1500</v>
      </c>
    </row>
    <row r="46" spans="2:10" x14ac:dyDescent="0.2">
      <c r="B46" s="14" t="s">
        <v>32</v>
      </c>
      <c r="C46" s="19">
        <v>0.05</v>
      </c>
      <c r="D46" s="19">
        <v>0.2</v>
      </c>
      <c r="E46" s="19">
        <v>0.1</v>
      </c>
      <c r="F46" s="19">
        <v>0.1</v>
      </c>
      <c r="G46" s="19">
        <v>0</v>
      </c>
      <c r="H46" s="34">
        <f t="array" ref="H46">SUM($C$44:$G$44*C46:G46)</f>
        <v>300.00000000000011</v>
      </c>
      <c r="I46" s="3" t="s">
        <v>186</v>
      </c>
      <c r="J46" s="36">
        <v>300</v>
      </c>
    </row>
    <row r="47" spans="2:10" x14ac:dyDescent="0.2">
      <c r="B47" s="14" t="s">
        <v>33</v>
      </c>
      <c r="C47" s="19">
        <v>0.1</v>
      </c>
      <c r="D47" s="19">
        <v>0.2</v>
      </c>
      <c r="E47" s="19">
        <v>0.2</v>
      </c>
      <c r="F47" s="19">
        <v>0.1</v>
      </c>
      <c r="G47" s="19">
        <v>0.2</v>
      </c>
      <c r="H47" s="34">
        <f t="array" ref="H47">SUM($C$44:$G$44*C47:G47)</f>
        <v>400.00000000000011</v>
      </c>
      <c r="I47" s="3" t="s">
        <v>186</v>
      </c>
      <c r="J47" s="36">
        <v>450</v>
      </c>
    </row>
  </sheetData>
  <mergeCells count="1">
    <mergeCell ref="C18:G18"/>
  </mergeCells>
  <phoneticPr fontId="4" type="noConversion"/>
  <pageMargins left="0.75" right="0.75" top="1" bottom="1" header="0.5" footer="0.5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opLeftCell="A4" workbookViewId="0">
      <selection activeCell="A10" sqref="A10:K40"/>
    </sheetView>
  </sheetViews>
  <sheetFormatPr defaultRowHeight="12.75" x14ac:dyDescent="0.2"/>
  <cols>
    <col min="2" max="2" width="11.5703125" customWidth="1"/>
    <col min="9" max="9" width="11.140625" customWidth="1"/>
  </cols>
  <sheetData>
    <row r="1" spans="1:2" ht="18" x14ac:dyDescent="0.25">
      <c r="A1" s="2" t="s">
        <v>0</v>
      </c>
    </row>
    <row r="3" spans="1:2" x14ac:dyDescent="0.2">
      <c r="B3" t="s">
        <v>1</v>
      </c>
    </row>
    <row r="4" spans="1:2" x14ac:dyDescent="0.2">
      <c r="B4" t="s">
        <v>2</v>
      </c>
    </row>
    <row r="5" spans="1:2" x14ac:dyDescent="0.2">
      <c r="B5" t="s">
        <v>3</v>
      </c>
    </row>
    <row r="6" spans="1:2" x14ac:dyDescent="0.2">
      <c r="B6" t="s">
        <v>4</v>
      </c>
    </row>
    <row r="7" spans="1:2" x14ac:dyDescent="0.2">
      <c r="B7" t="s">
        <v>5</v>
      </c>
    </row>
    <row r="8" spans="1:2" x14ac:dyDescent="0.2">
      <c r="B8" t="s">
        <v>6</v>
      </c>
    </row>
    <row r="10" spans="1:2" x14ac:dyDescent="0.2">
      <c r="A10" s="1" t="s">
        <v>3</v>
      </c>
    </row>
    <row r="12" spans="1:2" x14ac:dyDescent="0.2">
      <c r="B12" t="s">
        <v>53</v>
      </c>
    </row>
    <row r="13" spans="1:2" x14ac:dyDescent="0.2">
      <c r="B13" t="s">
        <v>54</v>
      </c>
    </row>
    <row r="14" spans="1:2" x14ac:dyDescent="0.2">
      <c r="B14" t="s">
        <v>55</v>
      </c>
    </row>
    <row r="15" spans="1:2" x14ac:dyDescent="0.2">
      <c r="B15" t="s">
        <v>56</v>
      </c>
    </row>
    <row r="17" spans="2:9" x14ac:dyDescent="0.2">
      <c r="C17" s="15" t="s">
        <v>67</v>
      </c>
      <c r="D17" s="15" t="s">
        <v>68</v>
      </c>
      <c r="E17" s="15" t="s">
        <v>69</v>
      </c>
      <c r="F17" s="15" t="s">
        <v>70</v>
      </c>
      <c r="G17" s="15" t="s">
        <v>71</v>
      </c>
      <c r="H17" s="15" t="s">
        <v>72</v>
      </c>
    </row>
    <row r="18" spans="2:9" ht="25.5" x14ac:dyDescent="0.2">
      <c r="B18" s="28" t="s">
        <v>57</v>
      </c>
      <c r="C18" s="51" t="s">
        <v>58</v>
      </c>
      <c r="D18" s="51"/>
      <c r="E18" s="51"/>
      <c r="F18" s="51"/>
      <c r="G18" s="51"/>
      <c r="H18" s="51"/>
      <c r="I18" s="28" t="s">
        <v>110</v>
      </c>
    </row>
    <row r="19" spans="2:9" x14ac:dyDescent="0.2">
      <c r="B19" s="14"/>
      <c r="C19" s="3" t="s">
        <v>14</v>
      </c>
      <c r="D19" s="3" t="s">
        <v>15</v>
      </c>
      <c r="E19" s="3" t="s">
        <v>60</v>
      </c>
      <c r="F19" s="3" t="s">
        <v>61</v>
      </c>
      <c r="G19" s="3" t="s">
        <v>62</v>
      </c>
      <c r="H19" s="3" t="s">
        <v>63</v>
      </c>
      <c r="I19" s="14"/>
    </row>
    <row r="20" spans="2:9" x14ac:dyDescent="0.2">
      <c r="B20" s="3" t="s">
        <v>59</v>
      </c>
      <c r="C20" s="14">
        <v>2</v>
      </c>
      <c r="D20" s="14">
        <v>0</v>
      </c>
      <c r="E20" s="14">
        <v>1</v>
      </c>
      <c r="F20" s="14">
        <v>0</v>
      </c>
      <c r="G20" s="14">
        <v>1</v>
      </c>
      <c r="H20" s="14">
        <v>0</v>
      </c>
      <c r="I20" s="14">
        <v>400</v>
      </c>
    </row>
    <row r="21" spans="2:9" x14ac:dyDescent="0.2">
      <c r="B21" s="3" t="s">
        <v>66</v>
      </c>
      <c r="C21" s="14">
        <v>0</v>
      </c>
      <c r="D21" s="14">
        <v>2</v>
      </c>
      <c r="E21" s="14">
        <v>0</v>
      </c>
      <c r="F21" s="14">
        <v>0</v>
      </c>
      <c r="G21" s="14">
        <v>1</v>
      </c>
      <c r="H21" s="14">
        <v>1</v>
      </c>
      <c r="I21" s="14">
        <v>400</v>
      </c>
    </row>
    <row r="22" spans="2:9" x14ac:dyDescent="0.2">
      <c r="B22" s="3" t="s">
        <v>65</v>
      </c>
      <c r="C22" s="14">
        <v>0</v>
      </c>
      <c r="D22" s="14">
        <v>1</v>
      </c>
      <c r="E22" s="14">
        <v>2</v>
      </c>
      <c r="F22" s="14">
        <v>3</v>
      </c>
      <c r="G22" s="14">
        <v>0</v>
      </c>
      <c r="H22" s="14">
        <v>2</v>
      </c>
      <c r="I22" s="14">
        <v>1300</v>
      </c>
    </row>
    <row r="23" spans="2:9" x14ac:dyDescent="0.2">
      <c r="B23" s="14" t="s">
        <v>64</v>
      </c>
      <c r="C23" s="14">
        <v>10</v>
      </c>
      <c r="D23" s="14">
        <v>0</v>
      </c>
      <c r="E23" s="14">
        <v>0</v>
      </c>
      <c r="F23" s="14">
        <v>40</v>
      </c>
      <c r="G23" s="14">
        <v>30</v>
      </c>
      <c r="H23" s="14">
        <v>20</v>
      </c>
      <c r="I23" s="14"/>
    </row>
    <row r="25" spans="2:9" x14ac:dyDescent="0.2">
      <c r="B25" t="s">
        <v>73</v>
      </c>
    </row>
    <row r="27" spans="2:9" x14ac:dyDescent="0.2">
      <c r="B27" t="s">
        <v>74</v>
      </c>
      <c r="C27" t="s">
        <v>82</v>
      </c>
      <c r="E27" s="27" t="s">
        <v>85</v>
      </c>
      <c r="G27" s="27" t="s">
        <v>87</v>
      </c>
      <c r="I27" s="27" t="s">
        <v>83</v>
      </c>
    </row>
    <row r="28" spans="2:9" x14ac:dyDescent="0.2">
      <c r="B28" t="s">
        <v>75</v>
      </c>
      <c r="D28" t="s">
        <v>76</v>
      </c>
      <c r="G28" s="27" t="s">
        <v>87</v>
      </c>
      <c r="H28" s="27" t="s">
        <v>88</v>
      </c>
      <c r="I28" s="27" t="s">
        <v>83</v>
      </c>
    </row>
    <row r="29" spans="2:9" x14ac:dyDescent="0.2">
      <c r="B29" t="s">
        <v>77</v>
      </c>
      <c r="D29" t="s">
        <v>80</v>
      </c>
      <c r="E29" t="s">
        <v>81</v>
      </c>
      <c r="F29" s="27" t="s">
        <v>86</v>
      </c>
      <c r="H29" t="s">
        <v>78</v>
      </c>
      <c r="I29" s="27" t="s">
        <v>84</v>
      </c>
    </row>
    <row r="30" spans="2:9" x14ac:dyDescent="0.2">
      <c r="G30" t="s">
        <v>79</v>
      </c>
      <c r="I30" s="27" t="s">
        <v>89</v>
      </c>
    </row>
    <row r="32" spans="2:9" x14ac:dyDescent="0.2">
      <c r="C32" t="s">
        <v>172</v>
      </c>
    </row>
    <row r="33" spans="2:11" x14ac:dyDescent="0.2">
      <c r="C33" t="s">
        <v>171</v>
      </c>
    </row>
    <row r="35" spans="2:11" x14ac:dyDescent="0.2">
      <c r="B35" s="14"/>
      <c r="C35" s="3" t="s">
        <v>67</v>
      </c>
      <c r="D35" s="3" t="s">
        <v>68</v>
      </c>
      <c r="E35" s="3" t="s">
        <v>69</v>
      </c>
      <c r="F35" s="3" t="s">
        <v>70</v>
      </c>
      <c r="G35" s="3" t="s">
        <v>71</v>
      </c>
      <c r="H35" s="3" t="s">
        <v>72</v>
      </c>
      <c r="I35" s="14"/>
      <c r="J35" s="14"/>
      <c r="K35" s="3" t="s">
        <v>189</v>
      </c>
    </row>
    <row r="36" spans="2:11" x14ac:dyDescent="0.2">
      <c r="B36" s="14" t="s">
        <v>194</v>
      </c>
      <c r="C36" s="14">
        <v>1</v>
      </c>
      <c r="D36" s="14">
        <v>1</v>
      </c>
      <c r="E36" s="14">
        <v>1</v>
      </c>
      <c r="F36" s="14">
        <v>1</v>
      </c>
      <c r="G36" s="14">
        <v>1</v>
      </c>
      <c r="H36" s="14">
        <v>1</v>
      </c>
      <c r="I36" s="14"/>
      <c r="J36" s="14"/>
      <c r="K36" s="3" t="s">
        <v>187</v>
      </c>
    </row>
    <row r="37" spans="2:11" x14ac:dyDescent="0.2">
      <c r="B37" s="14" t="s">
        <v>195</v>
      </c>
      <c r="C37" s="34">
        <v>0</v>
      </c>
      <c r="D37" s="34">
        <v>200</v>
      </c>
      <c r="E37" s="34">
        <v>400</v>
      </c>
      <c r="F37" s="34">
        <v>100</v>
      </c>
      <c r="G37" s="34">
        <v>0</v>
      </c>
      <c r="H37" s="34">
        <v>0</v>
      </c>
      <c r="I37" s="14"/>
      <c r="J37" s="14"/>
      <c r="K37" s="34">
        <f t="array" ref="K37">SUM(C36:H36*C37:H37)</f>
        <v>700</v>
      </c>
    </row>
    <row r="38" spans="2:11" x14ac:dyDescent="0.2">
      <c r="B38" s="14" t="s">
        <v>190</v>
      </c>
      <c r="C38" s="14">
        <v>2</v>
      </c>
      <c r="D38" s="14">
        <v>0</v>
      </c>
      <c r="E38" s="14">
        <v>1</v>
      </c>
      <c r="F38" s="14">
        <v>0</v>
      </c>
      <c r="G38" s="14">
        <v>1</v>
      </c>
      <c r="H38" s="14">
        <v>0</v>
      </c>
      <c r="I38" s="34">
        <f t="array" ref="I38">SUM($C$37:$H$37*C38:H38)</f>
        <v>400</v>
      </c>
      <c r="J38" s="3" t="s">
        <v>173</v>
      </c>
      <c r="K38" s="36">
        <v>400</v>
      </c>
    </row>
    <row r="39" spans="2:11" x14ac:dyDescent="0.2">
      <c r="B39" s="14" t="s">
        <v>191</v>
      </c>
      <c r="C39" s="14">
        <v>0</v>
      </c>
      <c r="D39" s="14">
        <v>2</v>
      </c>
      <c r="E39" s="14">
        <v>0</v>
      </c>
      <c r="F39" s="14">
        <v>0</v>
      </c>
      <c r="G39" s="14">
        <v>1</v>
      </c>
      <c r="H39" s="14">
        <v>1</v>
      </c>
      <c r="I39" s="34">
        <f t="array" ref="I39">SUM($C$37:$H$37*C39:H39)</f>
        <v>400</v>
      </c>
      <c r="J39" s="3" t="s">
        <v>173</v>
      </c>
      <c r="K39" s="36">
        <v>400</v>
      </c>
    </row>
    <row r="40" spans="2:11" x14ac:dyDescent="0.2">
      <c r="B40" s="14" t="s">
        <v>192</v>
      </c>
      <c r="C40" s="14">
        <v>0</v>
      </c>
      <c r="D40" s="14">
        <v>1</v>
      </c>
      <c r="E40" s="14">
        <v>2</v>
      </c>
      <c r="F40" s="14">
        <v>3</v>
      </c>
      <c r="G40" s="14">
        <v>0</v>
      </c>
      <c r="H40" s="14">
        <v>2</v>
      </c>
      <c r="I40" s="34">
        <f t="array" ref="I40">SUM($C$37:$H$37*C40:H40)</f>
        <v>1300</v>
      </c>
      <c r="J40" s="3" t="s">
        <v>173</v>
      </c>
      <c r="K40" s="36">
        <v>1300</v>
      </c>
    </row>
    <row r="44" spans="2:11" x14ac:dyDescent="0.2">
      <c r="C44" s="39" t="s">
        <v>67</v>
      </c>
      <c r="D44" s="39" t="s">
        <v>68</v>
      </c>
      <c r="E44" s="39" t="s">
        <v>69</v>
      </c>
      <c r="F44" s="39" t="s">
        <v>70</v>
      </c>
      <c r="G44" s="39" t="s">
        <v>71</v>
      </c>
      <c r="H44" s="39" t="s">
        <v>72</v>
      </c>
      <c r="I44" s="40" t="s">
        <v>188</v>
      </c>
    </row>
    <row r="45" spans="2:11" x14ac:dyDescent="0.2">
      <c r="C45" s="41">
        <v>2</v>
      </c>
      <c r="D45" s="41">
        <v>0</v>
      </c>
      <c r="E45" s="41">
        <v>1</v>
      </c>
      <c r="F45" s="41">
        <v>0</v>
      </c>
      <c r="G45" s="41">
        <v>1</v>
      </c>
      <c r="H45" s="41">
        <v>0</v>
      </c>
      <c r="I45" s="42">
        <v>400</v>
      </c>
    </row>
    <row r="46" spans="2:11" x14ac:dyDescent="0.2">
      <c r="C46" s="41">
        <v>0</v>
      </c>
      <c r="D46" s="41">
        <v>2</v>
      </c>
      <c r="E46" s="41">
        <v>0</v>
      </c>
      <c r="F46" s="41">
        <v>0</v>
      </c>
      <c r="G46" s="41">
        <v>1</v>
      </c>
      <c r="H46" s="41">
        <v>1</v>
      </c>
      <c r="I46" s="42">
        <v>400</v>
      </c>
    </row>
    <row r="47" spans="2:11" x14ac:dyDescent="0.2">
      <c r="C47" s="43">
        <v>0</v>
      </c>
      <c r="D47" s="43">
        <v>1</v>
      </c>
      <c r="E47" s="43">
        <v>2</v>
      </c>
      <c r="F47" s="43">
        <v>3</v>
      </c>
      <c r="G47" s="43">
        <v>0</v>
      </c>
      <c r="H47" s="43">
        <v>2</v>
      </c>
      <c r="I47" s="44">
        <v>1300</v>
      </c>
    </row>
  </sheetData>
  <mergeCells count="1">
    <mergeCell ref="C18:H18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A10" sqref="A10:L44"/>
    </sheetView>
  </sheetViews>
  <sheetFormatPr defaultRowHeight="12.75" x14ac:dyDescent="0.2"/>
  <cols>
    <col min="2" max="2" width="10.7109375" customWidth="1"/>
    <col min="9" max="9" width="11.140625" customWidth="1"/>
  </cols>
  <sheetData>
    <row r="1" spans="1:3" ht="18" x14ac:dyDescent="0.25">
      <c r="A1" s="2" t="s">
        <v>0</v>
      </c>
    </row>
    <row r="3" spans="1:3" x14ac:dyDescent="0.2">
      <c r="B3" t="s">
        <v>1</v>
      </c>
    </row>
    <row r="4" spans="1:3" x14ac:dyDescent="0.2">
      <c r="B4" t="s">
        <v>2</v>
      </c>
    </row>
    <row r="5" spans="1:3" x14ac:dyDescent="0.2">
      <c r="B5" t="s">
        <v>3</v>
      </c>
    </row>
    <row r="6" spans="1:3" x14ac:dyDescent="0.2">
      <c r="B6" t="s">
        <v>4</v>
      </c>
    </row>
    <row r="7" spans="1:3" x14ac:dyDescent="0.2">
      <c r="B7" t="s">
        <v>5</v>
      </c>
    </row>
    <row r="8" spans="1:3" x14ac:dyDescent="0.2">
      <c r="B8" t="s">
        <v>6</v>
      </c>
    </row>
    <row r="10" spans="1:3" x14ac:dyDescent="0.2">
      <c r="A10" s="1" t="s">
        <v>4</v>
      </c>
    </row>
    <row r="12" spans="1:3" x14ac:dyDescent="0.2">
      <c r="B12" t="s">
        <v>92</v>
      </c>
    </row>
    <row r="13" spans="1:3" x14ac:dyDescent="0.2">
      <c r="B13" t="s">
        <v>90</v>
      </c>
    </row>
    <row r="14" spans="1:3" x14ac:dyDescent="0.2">
      <c r="B14" t="s">
        <v>93</v>
      </c>
    </row>
    <row r="15" spans="1:3" x14ac:dyDescent="0.2">
      <c r="B15" t="s">
        <v>91</v>
      </c>
    </row>
    <row r="16" spans="1:3" x14ac:dyDescent="0.2">
      <c r="B16" t="s">
        <v>95</v>
      </c>
      <c r="C16">
        <v>17</v>
      </c>
    </row>
    <row r="17" spans="2:10" x14ac:dyDescent="0.2">
      <c r="B17" t="s">
        <v>94</v>
      </c>
      <c r="C17">
        <v>13</v>
      </c>
    </row>
    <row r="18" spans="2:10" x14ac:dyDescent="0.2">
      <c r="B18" t="s">
        <v>96</v>
      </c>
      <c r="C18">
        <v>15</v>
      </c>
    </row>
    <row r="19" spans="2:10" x14ac:dyDescent="0.2">
      <c r="B19" t="s">
        <v>97</v>
      </c>
      <c r="C19">
        <v>19</v>
      </c>
    </row>
    <row r="20" spans="2:10" x14ac:dyDescent="0.2">
      <c r="B20" t="s">
        <v>98</v>
      </c>
      <c r="C20">
        <v>14</v>
      </c>
    </row>
    <row r="21" spans="2:10" x14ac:dyDescent="0.2">
      <c r="B21" t="s">
        <v>99</v>
      </c>
      <c r="C21">
        <v>16</v>
      </c>
    </row>
    <row r="22" spans="2:10" x14ac:dyDescent="0.2">
      <c r="B22" t="s">
        <v>100</v>
      </c>
      <c r="C22">
        <v>11</v>
      </c>
    </row>
    <row r="25" spans="2:10" x14ac:dyDescent="0.2">
      <c r="B25" t="s">
        <v>101</v>
      </c>
      <c r="C25" t="s">
        <v>67</v>
      </c>
      <c r="F25" s="27" t="s">
        <v>111</v>
      </c>
      <c r="G25" s="27" t="s">
        <v>112</v>
      </c>
      <c r="H25" s="27" t="s">
        <v>88</v>
      </c>
      <c r="I25" s="27" t="s">
        <v>113</v>
      </c>
      <c r="J25" s="13">
        <v>17</v>
      </c>
    </row>
    <row r="26" spans="2:10" x14ac:dyDescent="0.2">
      <c r="B26" t="s">
        <v>94</v>
      </c>
      <c r="C26" t="s">
        <v>107</v>
      </c>
      <c r="D26" s="27" t="s">
        <v>108</v>
      </c>
      <c r="G26" s="27" t="s">
        <v>112</v>
      </c>
      <c r="H26" s="27" t="s">
        <v>88</v>
      </c>
      <c r="I26" s="27" t="s">
        <v>113</v>
      </c>
      <c r="J26" s="13">
        <v>13</v>
      </c>
    </row>
    <row r="27" spans="2:10" x14ac:dyDescent="0.2">
      <c r="B27" t="s">
        <v>102</v>
      </c>
      <c r="C27" t="s">
        <v>67</v>
      </c>
      <c r="D27" s="27" t="s">
        <v>108</v>
      </c>
      <c r="E27" s="27" t="s">
        <v>109</v>
      </c>
      <c r="H27" s="27" t="s">
        <v>88</v>
      </c>
      <c r="I27" s="27" t="s">
        <v>113</v>
      </c>
      <c r="J27" s="13">
        <v>15</v>
      </c>
    </row>
    <row r="28" spans="2:10" x14ac:dyDescent="0.2">
      <c r="B28" t="s">
        <v>105</v>
      </c>
      <c r="C28" t="s">
        <v>67</v>
      </c>
      <c r="D28" s="27" t="s">
        <v>108</v>
      </c>
      <c r="E28" s="27" t="s">
        <v>109</v>
      </c>
      <c r="F28" s="27" t="s">
        <v>111</v>
      </c>
      <c r="I28" s="27" t="s">
        <v>113</v>
      </c>
      <c r="J28" s="13">
        <v>19</v>
      </c>
    </row>
    <row r="29" spans="2:10" x14ac:dyDescent="0.2">
      <c r="B29" t="s">
        <v>106</v>
      </c>
      <c r="C29" t="s">
        <v>67</v>
      </c>
      <c r="D29" s="27" t="s">
        <v>108</v>
      </c>
      <c r="E29" s="27" t="s">
        <v>109</v>
      </c>
      <c r="F29" s="27" t="s">
        <v>111</v>
      </c>
      <c r="G29" s="27" t="s">
        <v>112</v>
      </c>
      <c r="J29" s="13">
        <v>14</v>
      </c>
    </row>
    <row r="30" spans="2:10" x14ac:dyDescent="0.2">
      <c r="B30" t="s">
        <v>103</v>
      </c>
      <c r="D30" s="27" t="s">
        <v>108</v>
      </c>
      <c r="E30" s="27" t="s">
        <v>109</v>
      </c>
      <c r="F30" s="27" t="s">
        <v>111</v>
      </c>
      <c r="G30" s="27" t="s">
        <v>112</v>
      </c>
      <c r="H30" s="27" t="s">
        <v>88</v>
      </c>
      <c r="J30" s="13">
        <v>16</v>
      </c>
    </row>
    <row r="31" spans="2:10" x14ac:dyDescent="0.2">
      <c r="B31" t="s">
        <v>104</v>
      </c>
      <c r="E31" s="27" t="s">
        <v>109</v>
      </c>
      <c r="F31" s="27" t="s">
        <v>111</v>
      </c>
      <c r="G31" s="27" t="s">
        <v>112</v>
      </c>
      <c r="H31" s="27" t="s">
        <v>88</v>
      </c>
      <c r="I31" s="27" t="s">
        <v>113</v>
      </c>
      <c r="J31" s="13">
        <v>11</v>
      </c>
    </row>
    <row r="32" spans="2:10" x14ac:dyDescent="0.2">
      <c r="C32" t="s">
        <v>177</v>
      </c>
      <c r="D32" t="s">
        <v>178</v>
      </c>
      <c r="E32" t="s">
        <v>179</v>
      </c>
      <c r="F32" t="s">
        <v>180</v>
      </c>
      <c r="G32" t="s">
        <v>181</v>
      </c>
      <c r="H32" t="s">
        <v>182</v>
      </c>
      <c r="I32" t="s">
        <v>183</v>
      </c>
      <c r="J32" s="13">
        <v>0</v>
      </c>
    </row>
    <row r="33" spans="2:12" x14ac:dyDescent="0.2">
      <c r="B33" s="33" t="s">
        <v>174</v>
      </c>
      <c r="C33" t="s">
        <v>175</v>
      </c>
    </row>
    <row r="34" spans="2:12" x14ac:dyDescent="0.2">
      <c r="B34" s="13"/>
    </row>
    <row r="35" spans="2:12" x14ac:dyDescent="0.2">
      <c r="B35" s="14"/>
      <c r="C35" s="3" t="s">
        <v>67</v>
      </c>
      <c r="D35" s="3" t="s">
        <v>68</v>
      </c>
      <c r="E35" s="3" t="s">
        <v>69</v>
      </c>
      <c r="F35" s="3" t="s">
        <v>70</v>
      </c>
      <c r="G35" s="3" t="s">
        <v>71</v>
      </c>
      <c r="H35" s="3" t="s">
        <v>72</v>
      </c>
      <c r="I35" s="3" t="s">
        <v>176</v>
      </c>
      <c r="J35" s="14"/>
      <c r="K35" s="14"/>
      <c r="L35" s="3" t="s">
        <v>189</v>
      </c>
    </row>
    <row r="36" spans="2:12" x14ac:dyDescent="0.2">
      <c r="B36" s="14" t="s">
        <v>193</v>
      </c>
      <c r="C36" s="14">
        <v>1</v>
      </c>
      <c r="D36" s="14">
        <v>1</v>
      </c>
      <c r="E36" s="14">
        <v>1</v>
      </c>
      <c r="F36" s="14">
        <v>1</v>
      </c>
      <c r="G36" s="14">
        <v>1</v>
      </c>
      <c r="H36" s="14">
        <v>1</v>
      </c>
      <c r="I36" s="14">
        <v>1</v>
      </c>
      <c r="J36" s="14"/>
      <c r="K36" s="14"/>
      <c r="L36" s="3" t="s">
        <v>187</v>
      </c>
    </row>
    <row r="37" spans="2:12" x14ac:dyDescent="0.2">
      <c r="B37" s="14" t="s">
        <v>195</v>
      </c>
      <c r="C37" s="34">
        <v>2</v>
      </c>
      <c r="D37" s="34">
        <v>4</v>
      </c>
      <c r="E37" s="34">
        <v>2</v>
      </c>
      <c r="F37" s="34">
        <v>8</v>
      </c>
      <c r="G37" s="34">
        <v>0</v>
      </c>
      <c r="H37" s="34">
        <v>4</v>
      </c>
      <c r="I37" s="34">
        <v>3</v>
      </c>
      <c r="J37" s="14"/>
      <c r="K37" s="14"/>
      <c r="L37" s="34">
        <f t="array" ref="L37">SUM(C36:I36*C37:I37)</f>
        <v>23</v>
      </c>
    </row>
    <row r="38" spans="2:12" x14ac:dyDescent="0.2">
      <c r="B38" s="14" t="s">
        <v>101</v>
      </c>
      <c r="C38" s="14">
        <v>1</v>
      </c>
      <c r="D38" s="14"/>
      <c r="E38" s="14"/>
      <c r="F38" s="14">
        <v>1</v>
      </c>
      <c r="G38" s="14">
        <v>1</v>
      </c>
      <c r="H38" s="14">
        <v>1</v>
      </c>
      <c r="I38" s="14">
        <v>1</v>
      </c>
      <c r="J38" s="34">
        <f t="array" ref="J38">SUM($C$37:$I$37*C38:I38)</f>
        <v>17</v>
      </c>
      <c r="K38" s="35" t="s">
        <v>197</v>
      </c>
      <c r="L38" s="36">
        <v>17</v>
      </c>
    </row>
    <row r="39" spans="2:12" x14ac:dyDescent="0.2">
      <c r="B39" s="14" t="s">
        <v>94</v>
      </c>
      <c r="C39" s="14">
        <v>1</v>
      </c>
      <c r="D39" s="14">
        <v>1</v>
      </c>
      <c r="E39" s="14"/>
      <c r="F39" s="14"/>
      <c r="G39" s="14">
        <v>1</v>
      </c>
      <c r="H39" s="14">
        <v>1</v>
      </c>
      <c r="I39" s="14">
        <v>1</v>
      </c>
      <c r="J39" s="34">
        <f t="array" ref="J39">SUM($C$37:$I$37*C39:I39)</f>
        <v>13</v>
      </c>
      <c r="K39" s="35" t="s">
        <v>197</v>
      </c>
      <c r="L39" s="36">
        <v>13</v>
      </c>
    </row>
    <row r="40" spans="2:12" x14ac:dyDescent="0.2">
      <c r="B40" s="14" t="s">
        <v>102</v>
      </c>
      <c r="C40" s="14">
        <v>1</v>
      </c>
      <c r="D40" s="14">
        <v>1</v>
      </c>
      <c r="E40" s="14">
        <v>1</v>
      </c>
      <c r="F40" s="14"/>
      <c r="G40" s="14"/>
      <c r="H40" s="14">
        <v>1</v>
      </c>
      <c r="I40" s="14">
        <v>1</v>
      </c>
      <c r="J40" s="34">
        <f t="array" ref="J40">SUM($C$37:$I$37*C40:I40)</f>
        <v>15</v>
      </c>
      <c r="K40" s="35" t="s">
        <v>197</v>
      </c>
      <c r="L40" s="36">
        <v>15</v>
      </c>
    </row>
    <row r="41" spans="2:12" x14ac:dyDescent="0.2">
      <c r="B41" s="14" t="s">
        <v>105</v>
      </c>
      <c r="C41" s="14">
        <v>1</v>
      </c>
      <c r="D41" s="14">
        <v>1</v>
      </c>
      <c r="E41" s="14">
        <v>1</v>
      </c>
      <c r="F41" s="14">
        <v>1</v>
      </c>
      <c r="G41" s="14"/>
      <c r="H41" s="14"/>
      <c r="I41" s="14">
        <v>1</v>
      </c>
      <c r="J41" s="34">
        <f t="array" ref="J41">SUM($C$37:$I$37*C41:I41)</f>
        <v>19</v>
      </c>
      <c r="K41" s="35" t="s">
        <v>197</v>
      </c>
      <c r="L41" s="37">
        <v>19</v>
      </c>
    </row>
    <row r="42" spans="2:12" x14ac:dyDescent="0.2">
      <c r="B42" s="14" t="s">
        <v>106</v>
      </c>
      <c r="C42" s="14">
        <v>1</v>
      </c>
      <c r="D42" s="14">
        <v>1</v>
      </c>
      <c r="E42" s="14">
        <v>1</v>
      </c>
      <c r="F42" s="14">
        <v>1</v>
      </c>
      <c r="G42" s="14">
        <v>1</v>
      </c>
      <c r="H42" s="14"/>
      <c r="I42" s="14"/>
      <c r="J42" s="34">
        <f t="array" ref="J42">SUM($C$37:$I$37*C42:I42)</f>
        <v>16</v>
      </c>
      <c r="K42" s="35" t="s">
        <v>197</v>
      </c>
      <c r="L42" s="37">
        <v>14</v>
      </c>
    </row>
    <row r="43" spans="2:12" x14ac:dyDescent="0.2">
      <c r="B43" s="14" t="s">
        <v>103</v>
      </c>
      <c r="C43" s="14"/>
      <c r="D43" s="14">
        <v>1</v>
      </c>
      <c r="E43" s="14">
        <v>1</v>
      </c>
      <c r="F43" s="14">
        <v>1</v>
      </c>
      <c r="G43" s="14">
        <v>1</v>
      </c>
      <c r="H43" s="14">
        <v>1</v>
      </c>
      <c r="I43" s="14"/>
      <c r="J43" s="34">
        <f t="array" ref="J43">SUM($C$37:$I$37*C43:I43)</f>
        <v>18</v>
      </c>
      <c r="K43" s="35" t="s">
        <v>197</v>
      </c>
      <c r="L43" s="37">
        <v>16</v>
      </c>
    </row>
    <row r="44" spans="2:12" x14ac:dyDescent="0.2">
      <c r="B44" s="14" t="s">
        <v>104</v>
      </c>
      <c r="C44" s="14"/>
      <c r="D44" s="14"/>
      <c r="E44" s="14">
        <v>1</v>
      </c>
      <c r="F44" s="14">
        <v>1</v>
      </c>
      <c r="G44" s="14">
        <v>1</v>
      </c>
      <c r="H44" s="14">
        <v>1</v>
      </c>
      <c r="I44" s="14">
        <v>1</v>
      </c>
      <c r="J44" s="34">
        <f t="array" ref="J44">SUM($C$37:$I$37*C44:I44)</f>
        <v>17</v>
      </c>
      <c r="K44" s="35" t="s">
        <v>197</v>
      </c>
      <c r="L44" s="37">
        <v>11</v>
      </c>
    </row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opLeftCell="A10" workbookViewId="0">
      <selection activeCell="A11" sqref="A11:O51"/>
    </sheetView>
  </sheetViews>
  <sheetFormatPr defaultRowHeight="12.75" x14ac:dyDescent="0.2"/>
  <cols>
    <col min="2" max="2" width="10.7109375" customWidth="1"/>
    <col min="9" max="9" width="11.140625" customWidth="1"/>
  </cols>
  <sheetData>
    <row r="1" spans="1:2" ht="18" x14ac:dyDescent="0.25">
      <c r="A1" s="2" t="s">
        <v>0</v>
      </c>
    </row>
    <row r="3" spans="1:2" x14ac:dyDescent="0.2">
      <c r="B3" t="s">
        <v>1</v>
      </c>
    </row>
    <row r="4" spans="1:2" x14ac:dyDescent="0.2">
      <c r="B4" t="s">
        <v>2</v>
      </c>
    </row>
    <row r="5" spans="1:2" x14ac:dyDescent="0.2">
      <c r="B5" t="s">
        <v>3</v>
      </c>
    </row>
    <row r="6" spans="1:2" x14ac:dyDescent="0.2">
      <c r="B6" t="s">
        <v>4</v>
      </c>
    </row>
    <row r="7" spans="1:2" x14ac:dyDescent="0.2">
      <c r="B7" t="s">
        <v>5</v>
      </c>
    </row>
    <row r="8" spans="1:2" x14ac:dyDescent="0.2">
      <c r="B8" t="s">
        <v>6</v>
      </c>
    </row>
    <row r="10" spans="1:2" x14ac:dyDescent="0.2">
      <c r="B10" s="13"/>
    </row>
    <row r="11" spans="1:2" x14ac:dyDescent="0.2">
      <c r="A11" s="1" t="s">
        <v>5</v>
      </c>
    </row>
    <row r="13" spans="1:2" x14ac:dyDescent="0.2">
      <c r="B13" t="s">
        <v>114</v>
      </c>
    </row>
    <row r="14" spans="1:2" x14ac:dyDescent="0.2">
      <c r="B14" t="s">
        <v>115</v>
      </c>
    </row>
    <row r="15" spans="1:2" x14ac:dyDescent="0.2">
      <c r="B15" t="s">
        <v>116</v>
      </c>
    </row>
    <row r="16" spans="1:2" x14ac:dyDescent="0.2">
      <c r="B16" t="s">
        <v>117</v>
      </c>
    </row>
    <row r="18" spans="2:8" ht="19.5" customHeight="1" x14ac:dyDescent="0.2">
      <c r="B18" s="14"/>
      <c r="C18" s="3" t="s">
        <v>121</v>
      </c>
      <c r="D18" s="3" t="s">
        <v>121</v>
      </c>
      <c r="E18" s="3" t="s">
        <v>121</v>
      </c>
      <c r="F18" s="3" t="s">
        <v>121</v>
      </c>
      <c r="G18" s="3" t="s">
        <v>121</v>
      </c>
      <c r="H18" s="3" t="s">
        <v>122</v>
      </c>
    </row>
    <row r="19" spans="2:8" ht="19.5" customHeight="1" x14ac:dyDescent="0.2">
      <c r="B19" s="14" t="s">
        <v>118</v>
      </c>
      <c r="C19" s="3">
        <v>1</v>
      </c>
      <c r="D19" s="3">
        <v>2</v>
      </c>
      <c r="E19" s="3">
        <v>3</v>
      </c>
      <c r="F19" s="3">
        <v>4</v>
      </c>
      <c r="G19" s="3">
        <v>5</v>
      </c>
      <c r="H19" s="3" t="s">
        <v>123</v>
      </c>
    </row>
    <row r="20" spans="2:8" ht="19.5" customHeight="1" x14ac:dyDescent="0.2">
      <c r="B20" s="14" t="s">
        <v>119</v>
      </c>
      <c r="C20" s="29">
        <v>12</v>
      </c>
      <c r="D20" s="29">
        <v>9</v>
      </c>
      <c r="E20" s="29">
        <v>7</v>
      </c>
      <c r="F20" s="29">
        <v>4</v>
      </c>
      <c r="G20" s="29">
        <v>10</v>
      </c>
      <c r="H20" s="30">
        <v>1400</v>
      </c>
    </row>
    <row r="21" spans="2:8" ht="19.5" customHeight="1" x14ac:dyDescent="0.2">
      <c r="B21" s="14" t="s">
        <v>120</v>
      </c>
      <c r="C21" s="29">
        <v>2</v>
      </c>
      <c r="D21" s="29">
        <v>1</v>
      </c>
      <c r="E21" s="29">
        <v>8</v>
      </c>
      <c r="F21" s="29">
        <v>6</v>
      </c>
      <c r="G21" s="29">
        <v>5</v>
      </c>
      <c r="H21" s="30">
        <v>850</v>
      </c>
    </row>
    <row r="22" spans="2:8" ht="19.5" customHeight="1" x14ac:dyDescent="0.2">
      <c r="B22" s="14" t="s">
        <v>124</v>
      </c>
      <c r="C22" s="31">
        <v>350</v>
      </c>
      <c r="D22" s="31">
        <v>270</v>
      </c>
      <c r="E22" s="31">
        <v>610</v>
      </c>
      <c r="F22" s="31">
        <v>490</v>
      </c>
      <c r="G22" s="31">
        <v>530</v>
      </c>
      <c r="H22" s="14"/>
    </row>
    <row r="25" spans="2:8" x14ac:dyDescent="0.2">
      <c r="B25" t="s">
        <v>125</v>
      </c>
    </row>
    <row r="26" spans="2:8" x14ac:dyDescent="0.2">
      <c r="B26" t="s">
        <v>126</v>
      </c>
    </row>
    <row r="27" spans="2:8" x14ac:dyDescent="0.2">
      <c r="C27" t="s">
        <v>127</v>
      </c>
      <c r="F27" s="32" t="s">
        <v>129</v>
      </c>
    </row>
    <row r="28" spans="2:8" x14ac:dyDescent="0.2">
      <c r="C28" t="s">
        <v>128</v>
      </c>
      <c r="F28" s="32" t="s">
        <v>130</v>
      </c>
    </row>
    <row r="30" spans="2:8" x14ac:dyDescent="0.2">
      <c r="B30" t="s">
        <v>131</v>
      </c>
    </row>
    <row r="31" spans="2:8" x14ac:dyDescent="0.2">
      <c r="C31" t="s">
        <v>132</v>
      </c>
      <c r="D31" s="27" t="s">
        <v>137</v>
      </c>
    </row>
    <row r="32" spans="2:8" x14ac:dyDescent="0.2">
      <c r="C32" t="s">
        <v>133</v>
      </c>
      <c r="D32" s="27" t="s">
        <v>138</v>
      </c>
    </row>
    <row r="33" spans="2:15" x14ac:dyDescent="0.2">
      <c r="C33" t="s">
        <v>134</v>
      </c>
      <c r="D33" s="27" t="s">
        <v>139</v>
      </c>
    </row>
    <row r="34" spans="2:15" x14ac:dyDescent="0.2">
      <c r="C34" t="s">
        <v>135</v>
      </c>
      <c r="D34" s="27" t="s">
        <v>140</v>
      </c>
    </row>
    <row r="35" spans="2:15" x14ac:dyDescent="0.2">
      <c r="C35" t="s">
        <v>136</v>
      </c>
      <c r="D35" s="27" t="s">
        <v>141</v>
      </c>
    </row>
    <row r="37" spans="2:15" x14ac:dyDescent="0.2">
      <c r="C37" t="s">
        <v>142</v>
      </c>
      <c r="D37" t="s">
        <v>143</v>
      </c>
    </row>
    <row r="39" spans="2:15" x14ac:dyDescent="0.2">
      <c r="C39" t="s">
        <v>184</v>
      </c>
    </row>
    <row r="42" spans="2:15" x14ac:dyDescent="0.2">
      <c r="B42" s="14"/>
      <c r="C42" s="3" t="s">
        <v>198</v>
      </c>
      <c r="D42" s="3" t="s">
        <v>199</v>
      </c>
      <c r="E42" s="3" t="s">
        <v>200</v>
      </c>
      <c r="F42" s="3" t="s">
        <v>201</v>
      </c>
      <c r="G42" s="3" t="s">
        <v>202</v>
      </c>
      <c r="H42" s="3" t="s">
        <v>203</v>
      </c>
      <c r="I42" s="3" t="s">
        <v>204</v>
      </c>
      <c r="J42" s="3" t="s">
        <v>205</v>
      </c>
      <c r="K42" s="3" t="s">
        <v>206</v>
      </c>
      <c r="L42" s="3" t="s">
        <v>207</v>
      </c>
      <c r="M42" s="14"/>
      <c r="N42" s="14"/>
      <c r="O42" s="3" t="s">
        <v>189</v>
      </c>
    </row>
    <row r="43" spans="2:15" x14ac:dyDescent="0.2">
      <c r="B43" s="14" t="s">
        <v>215</v>
      </c>
      <c r="C43" s="29">
        <v>12</v>
      </c>
      <c r="D43" s="29">
        <v>9</v>
      </c>
      <c r="E43" s="29">
        <v>7</v>
      </c>
      <c r="F43" s="29">
        <v>4</v>
      </c>
      <c r="G43" s="29">
        <v>10</v>
      </c>
      <c r="H43" s="29">
        <v>2</v>
      </c>
      <c r="I43" s="29">
        <v>1</v>
      </c>
      <c r="J43" s="29">
        <v>8</v>
      </c>
      <c r="K43" s="29">
        <v>6</v>
      </c>
      <c r="L43" s="29">
        <v>5</v>
      </c>
      <c r="M43" s="14"/>
      <c r="N43" s="14"/>
      <c r="O43" s="3" t="s">
        <v>187</v>
      </c>
    </row>
    <row r="44" spans="2:15" x14ac:dyDescent="0.2">
      <c r="B44" s="14" t="s">
        <v>213</v>
      </c>
      <c r="C44" s="34">
        <v>0</v>
      </c>
      <c r="D44" s="34">
        <v>0</v>
      </c>
      <c r="E44" s="34">
        <v>610</v>
      </c>
      <c r="F44" s="34">
        <v>490</v>
      </c>
      <c r="G44" s="34">
        <v>300</v>
      </c>
      <c r="H44" s="34">
        <v>350</v>
      </c>
      <c r="I44" s="34">
        <v>270</v>
      </c>
      <c r="J44" s="34">
        <v>0</v>
      </c>
      <c r="K44" s="34">
        <v>0</v>
      </c>
      <c r="L44" s="34">
        <v>230</v>
      </c>
      <c r="M44" s="14"/>
      <c r="N44" s="14"/>
      <c r="O44" s="34">
        <f t="array" ref="O44">SUM(C43:L43*C44:L44)</f>
        <v>11350</v>
      </c>
    </row>
    <row r="45" spans="2:15" x14ac:dyDescent="0.2">
      <c r="B45" s="14" t="s">
        <v>119</v>
      </c>
      <c r="C45" s="14">
        <v>1</v>
      </c>
      <c r="D45" s="14">
        <v>1</v>
      </c>
      <c r="E45" s="14">
        <v>1</v>
      </c>
      <c r="F45" s="14">
        <v>1</v>
      </c>
      <c r="G45" s="14">
        <v>1</v>
      </c>
      <c r="H45" s="14"/>
      <c r="I45" s="14"/>
      <c r="J45" s="14"/>
      <c r="K45" s="14"/>
      <c r="L45" s="14"/>
      <c r="M45" s="34">
        <f t="array" ref="M45">SUM($C$44:$L$44*C45:L45)</f>
        <v>1400</v>
      </c>
      <c r="N45" s="3" t="s">
        <v>173</v>
      </c>
      <c r="O45" s="14">
        <v>1400</v>
      </c>
    </row>
    <row r="46" spans="2:15" x14ac:dyDescent="0.2">
      <c r="B46" s="14" t="s">
        <v>120</v>
      </c>
      <c r="C46" s="14"/>
      <c r="D46" s="14"/>
      <c r="E46" s="14"/>
      <c r="F46" s="14"/>
      <c r="G46" s="14"/>
      <c r="H46" s="14">
        <v>1</v>
      </c>
      <c r="I46" s="14">
        <v>1</v>
      </c>
      <c r="J46" s="14">
        <v>1</v>
      </c>
      <c r="K46" s="14">
        <v>1</v>
      </c>
      <c r="L46" s="14">
        <v>1</v>
      </c>
      <c r="M46" s="34">
        <f t="array" ref="M46">SUM($C$44:$L$44*C46:L46)</f>
        <v>850</v>
      </c>
      <c r="N46" s="3" t="s">
        <v>173</v>
      </c>
      <c r="O46" s="14">
        <v>850</v>
      </c>
    </row>
    <row r="47" spans="2:15" x14ac:dyDescent="0.2">
      <c r="B47" s="14" t="s">
        <v>208</v>
      </c>
      <c r="C47" s="14">
        <v>1</v>
      </c>
      <c r="D47" s="14"/>
      <c r="E47" s="14"/>
      <c r="F47" s="14"/>
      <c r="G47" s="14"/>
      <c r="H47" s="14">
        <v>1</v>
      </c>
      <c r="I47" s="14"/>
      <c r="J47" s="14"/>
      <c r="K47" s="14"/>
      <c r="L47" s="14"/>
      <c r="M47" s="34">
        <f t="array" ref="M47">SUM($C$44:$L$44*C47:L47)</f>
        <v>350</v>
      </c>
      <c r="N47" s="3" t="s">
        <v>173</v>
      </c>
      <c r="O47" s="14">
        <v>350</v>
      </c>
    </row>
    <row r="48" spans="2:15" x14ac:dyDescent="0.2">
      <c r="B48" s="14" t="s">
        <v>209</v>
      </c>
      <c r="C48" s="14"/>
      <c r="D48" s="14">
        <v>1</v>
      </c>
      <c r="E48" s="14"/>
      <c r="F48" s="14"/>
      <c r="G48" s="14"/>
      <c r="H48" s="14"/>
      <c r="I48" s="14">
        <v>1</v>
      </c>
      <c r="J48" s="14"/>
      <c r="K48" s="14"/>
      <c r="L48" s="14"/>
      <c r="M48" s="34">
        <f t="array" ref="M48">SUM($C$44:$L$44*C48:L48)</f>
        <v>270</v>
      </c>
      <c r="N48" s="3" t="s">
        <v>173</v>
      </c>
      <c r="O48" s="14">
        <v>270</v>
      </c>
    </row>
    <row r="49" spans="2:15" x14ac:dyDescent="0.2">
      <c r="B49" s="14" t="s">
        <v>210</v>
      </c>
      <c r="C49" s="14"/>
      <c r="D49" s="14"/>
      <c r="E49" s="14">
        <v>1</v>
      </c>
      <c r="F49" s="14"/>
      <c r="G49" s="14"/>
      <c r="H49" s="14"/>
      <c r="I49" s="14"/>
      <c r="J49" s="14">
        <v>1</v>
      </c>
      <c r="K49" s="14"/>
      <c r="L49" s="14"/>
      <c r="M49" s="34">
        <f t="array" ref="M49">SUM($C$44:$L$44*C49:L49)</f>
        <v>610</v>
      </c>
      <c r="N49" s="3" t="s">
        <v>173</v>
      </c>
      <c r="O49" s="14">
        <v>610</v>
      </c>
    </row>
    <row r="50" spans="2:15" x14ac:dyDescent="0.2">
      <c r="B50" s="14" t="s">
        <v>211</v>
      </c>
      <c r="C50" s="14"/>
      <c r="D50" s="14"/>
      <c r="E50" s="14"/>
      <c r="F50" s="14">
        <v>1</v>
      </c>
      <c r="G50" s="14"/>
      <c r="H50" s="14"/>
      <c r="I50" s="14"/>
      <c r="J50" s="14"/>
      <c r="K50" s="14">
        <v>1</v>
      </c>
      <c r="L50" s="14"/>
      <c r="M50" s="34">
        <f t="array" ref="M50">SUM($C$44:$L$44*C50:L50)</f>
        <v>490</v>
      </c>
      <c r="N50" s="3" t="s">
        <v>173</v>
      </c>
      <c r="O50" s="14">
        <v>490</v>
      </c>
    </row>
    <row r="51" spans="2:15" x14ac:dyDescent="0.2">
      <c r="B51" s="14" t="s">
        <v>212</v>
      </c>
      <c r="C51" s="14"/>
      <c r="D51" s="14"/>
      <c r="E51" s="14"/>
      <c r="F51" s="14"/>
      <c r="G51" s="14">
        <v>1</v>
      </c>
      <c r="H51" s="14"/>
      <c r="I51" s="14"/>
      <c r="J51" s="14"/>
      <c r="K51" s="14"/>
      <c r="L51" s="14">
        <v>1</v>
      </c>
      <c r="M51" s="34">
        <f t="array" ref="M51">SUM($C$44:$L$44*C51:L51)</f>
        <v>530</v>
      </c>
      <c r="N51" s="3" t="s">
        <v>173</v>
      </c>
      <c r="O51" s="14">
        <v>530</v>
      </c>
    </row>
  </sheetData>
  <phoneticPr fontId="4" type="noConversion"/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4" workbookViewId="0">
      <selection activeCell="Q24" sqref="Q24"/>
    </sheetView>
  </sheetViews>
  <sheetFormatPr defaultRowHeight="12.75" x14ac:dyDescent="0.2"/>
  <cols>
    <col min="2" max="2" width="11.7109375" customWidth="1"/>
    <col min="9" max="9" width="11.140625" customWidth="1"/>
  </cols>
  <sheetData>
    <row r="1" spans="1:2" ht="18" x14ac:dyDescent="0.25">
      <c r="A1" s="2" t="s">
        <v>0</v>
      </c>
    </row>
    <row r="3" spans="1:2" x14ac:dyDescent="0.2">
      <c r="B3" t="s">
        <v>1</v>
      </c>
    </row>
    <row r="4" spans="1:2" x14ac:dyDescent="0.2">
      <c r="B4" t="s">
        <v>2</v>
      </c>
    </row>
    <row r="5" spans="1:2" x14ac:dyDescent="0.2">
      <c r="B5" t="s">
        <v>3</v>
      </c>
    </row>
    <row r="6" spans="1:2" x14ac:dyDescent="0.2">
      <c r="B6" t="s">
        <v>4</v>
      </c>
    </row>
    <row r="7" spans="1:2" x14ac:dyDescent="0.2">
      <c r="B7" t="s">
        <v>5</v>
      </c>
    </row>
    <row r="8" spans="1:2" x14ac:dyDescent="0.2">
      <c r="B8" t="s">
        <v>6</v>
      </c>
    </row>
    <row r="10" spans="1:2" x14ac:dyDescent="0.2">
      <c r="A10" s="1" t="s">
        <v>6</v>
      </c>
    </row>
    <row r="12" spans="1:2" x14ac:dyDescent="0.2">
      <c r="B12" t="s">
        <v>144</v>
      </c>
    </row>
    <row r="13" spans="1:2" x14ac:dyDescent="0.2">
      <c r="B13" t="s">
        <v>145</v>
      </c>
    </row>
    <row r="14" spans="1:2" x14ac:dyDescent="0.2">
      <c r="B14" t="s">
        <v>146</v>
      </c>
    </row>
    <row r="15" spans="1:2" x14ac:dyDescent="0.2">
      <c r="B15" t="s">
        <v>147</v>
      </c>
    </row>
    <row r="17" spans="2:6" x14ac:dyDescent="0.2">
      <c r="B17" s="14"/>
      <c r="C17" s="52" t="s">
        <v>155</v>
      </c>
      <c r="D17" s="52"/>
      <c r="E17" s="52"/>
      <c r="F17" s="14"/>
    </row>
    <row r="18" spans="2:6" x14ac:dyDescent="0.2">
      <c r="B18" s="3" t="s">
        <v>148</v>
      </c>
      <c r="C18" s="3" t="s">
        <v>152</v>
      </c>
      <c r="D18" s="3" t="s">
        <v>153</v>
      </c>
      <c r="E18" s="3" t="s">
        <v>154</v>
      </c>
      <c r="F18" s="3" t="s">
        <v>156</v>
      </c>
    </row>
    <row r="19" spans="2:6" x14ac:dyDescent="0.2">
      <c r="B19" s="3" t="s">
        <v>149</v>
      </c>
      <c r="C19" s="3">
        <v>5</v>
      </c>
      <c r="D19" s="3">
        <v>8</v>
      </c>
      <c r="E19" s="3">
        <v>1</v>
      </c>
      <c r="F19" s="3">
        <v>1</v>
      </c>
    </row>
    <row r="20" spans="2:6" x14ac:dyDescent="0.2">
      <c r="B20" s="3" t="s">
        <v>150</v>
      </c>
      <c r="C20" s="3">
        <v>3</v>
      </c>
      <c r="D20" s="3">
        <v>6</v>
      </c>
      <c r="E20" s="3">
        <v>7</v>
      </c>
      <c r="F20" s="3">
        <v>1</v>
      </c>
    </row>
    <row r="21" spans="2:6" x14ac:dyDescent="0.2">
      <c r="B21" s="3" t="s">
        <v>151</v>
      </c>
      <c r="C21" s="3">
        <v>12</v>
      </c>
      <c r="D21" s="3">
        <v>9</v>
      </c>
      <c r="E21" s="3">
        <v>1</v>
      </c>
      <c r="F21" s="3">
        <v>1</v>
      </c>
    </row>
    <row r="22" spans="2:6" x14ac:dyDescent="0.2">
      <c r="B22" s="14" t="s">
        <v>156</v>
      </c>
      <c r="C22" s="3">
        <v>1</v>
      </c>
      <c r="D22" s="3">
        <v>1</v>
      </c>
      <c r="E22" s="3">
        <v>1</v>
      </c>
      <c r="F22" s="3" t="s">
        <v>157</v>
      </c>
    </row>
    <row r="24" spans="2:6" x14ac:dyDescent="0.2">
      <c r="B24" t="s">
        <v>125</v>
      </c>
    </row>
    <row r="25" spans="2:6" x14ac:dyDescent="0.2">
      <c r="B25" t="s">
        <v>162</v>
      </c>
    </row>
    <row r="26" spans="2:6" x14ac:dyDescent="0.2">
      <c r="C26" t="s">
        <v>158</v>
      </c>
      <c r="E26" s="27" t="s">
        <v>161</v>
      </c>
    </row>
    <row r="27" spans="2:6" x14ac:dyDescent="0.2">
      <c r="C27" t="s">
        <v>159</v>
      </c>
      <c r="E27" s="27" t="s">
        <v>161</v>
      </c>
    </row>
    <row r="28" spans="2:6" x14ac:dyDescent="0.2">
      <c r="C28" t="s">
        <v>160</v>
      </c>
      <c r="E28" s="27" t="s">
        <v>161</v>
      </c>
    </row>
    <row r="29" spans="2:6" x14ac:dyDescent="0.2">
      <c r="B29" t="s">
        <v>163</v>
      </c>
    </row>
    <row r="30" spans="2:6" x14ac:dyDescent="0.2">
      <c r="C30" t="s">
        <v>164</v>
      </c>
      <c r="E30" s="27" t="s">
        <v>161</v>
      </c>
    </row>
    <row r="31" spans="2:6" x14ac:dyDescent="0.2">
      <c r="C31" t="s">
        <v>165</v>
      </c>
      <c r="E31" s="27" t="s">
        <v>161</v>
      </c>
    </row>
    <row r="32" spans="2:6" x14ac:dyDescent="0.2">
      <c r="C32" t="s">
        <v>166</v>
      </c>
      <c r="E32" s="27" t="s">
        <v>161</v>
      </c>
    </row>
    <row r="34" spans="2:14" x14ac:dyDescent="0.2">
      <c r="D34" t="s">
        <v>167</v>
      </c>
      <c r="E34" s="27" t="s">
        <v>168</v>
      </c>
    </row>
    <row r="36" spans="2:14" x14ac:dyDescent="0.2">
      <c r="C36" t="s">
        <v>185</v>
      </c>
    </row>
    <row r="38" spans="2:14" x14ac:dyDescent="0.2">
      <c r="B38" s="14"/>
      <c r="C38" s="3" t="s">
        <v>198</v>
      </c>
      <c r="D38" s="3" t="s">
        <v>199</v>
      </c>
      <c r="E38" s="3" t="s">
        <v>200</v>
      </c>
      <c r="F38" s="3" t="s">
        <v>203</v>
      </c>
      <c r="G38" s="3" t="s">
        <v>204</v>
      </c>
      <c r="H38" s="3" t="s">
        <v>205</v>
      </c>
      <c r="I38" s="3" t="s">
        <v>216</v>
      </c>
      <c r="J38" s="3" t="s">
        <v>217</v>
      </c>
      <c r="K38" s="3" t="s">
        <v>218</v>
      </c>
      <c r="L38" s="14"/>
      <c r="M38" s="14"/>
      <c r="N38" s="3" t="s">
        <v>189</v>
      </c>
    </row>
    <row r="39" spans="2:14" x14ac:dyDescent="0.2">
      <c r="B39" s="14"/>
      <c r="C39" s="3">
        <v>5</v>
      </c>
      <c r="D39" s="3">
        <v>8</v>
      </c>
      <c r="E39" s="3">
        <v>1</v>
      </c>
      <c r="F39" s="3">
        <v>3</v>
      </c>
      <c r="G39" s="3">
        <v>6</v>
      </c>
      <c r="H39" s="3">
        <v>7</v>
      </c>
      <c r="I39" s="3">
        <v>12</v>
      </c>
      <c r="J39" s="3">
        <v>9</v>
      </c>
      <c r="K39" s="3">
        <v>1</v>
      </c>
      <c r="L39" s="14"/>
      <c r="M39" s="14"/>
      <c r="N39" s="3" t="s">
        <v>187</v>
      </c>
    </row>
    <row r="40" spans="2:14" x14ac:dyDescent="0.2">
      <c r="B40" s="14" t="s">
        <v>214</v>
      </c>
      <c r="C40" s="48">
        <v>0</v>
      </c>
      <c r="D40" s="48">
        <v>1</v>
      </c>
      <c r="E40" s="48">
        <v>0</v>
      </c>
      <c r="F40" s="48">
        <v>1</v>
      </c>
      <c r="G40" s="48">
        <v>0</v>
      </c>
      <c r="H40" s="48">
        <v>0</v>
      </c>
      <c r="I40" s="48">
        <v>0</v>
      </c>
      <c r="J40" s="48">
        <v>0</v>
      </c>
      <c r="K40" s="48">
        <v>1</v>
      </c>
      <c r="L40" s="14"/>
      <c r="M40" s="14"/>
      <c r="N40" s="34">
        <f t="array" ref="N40">SUM(C39:K39*C40:K40)</f>
        <v>12</v>
      </c>
    </row>
    <row r="41" spans="2:14" x14ac:dyDescent="0.2">
      <c r="B41" s="14" t="s">
        <v>149</v>
      </c>
      <c r="C41" s="14">
        <v>1</v>
      </c>
      <c r="D41" s="14">
        <v>1</v>
      </c>
      <c r="E41" s="14">
        <v>1</v>
      </c>
      <c r="F41" s="14"/>
      <c r="G41" s="14"/>
      <c r="H41" s="14"/>
      <c r="I41" s="14"/>
      <c r="J41" s="14"/>
      <c r="K41" s="14"/>
      <c r="L41" s="34">
        <f t="array" ref="L41">SUM($C$40:$K$40*C41:K41)</f>
        <v>1</v>
      </c>
      <c r="M41" s="3" t="s">
        <v>173</v>
      </c>
      <c r="N41" s="14">
        <v>1</v>
      </c>
    </row>
    <row r="42" spans="2:14" x14ac:dyDescent="0.2">
      <c r="B42" s="14" t="s">
        <v>150</v>
      </c>
      <c r="C42" s="14"/>
      <c r="D42" s="14"/>
      <c r="E42" s="14"/>
      <c r="F42" s="14">
        <v>1</v>
      </c>
      <c r="G42" s="14">
        <v>1</v>
      </c>
      <c r="H42" s="14">
        <v>1</v>
      </c>
      <c r="I42" s="14"/>
      <c r="J42" s="14"/>
      <c r="K42" s="14"/>
      <c r="L42" s="34">
        <f t="array" ref="L42">SUM($C$40:$K$40*C42:K42)</f>
        <v>1</v>
      </c>
      <c r="M42" s="3" t="s">
        <v>173</v>
      </c>
      <c r="N42" s="14">
        <v>1</v>
      </c>
    </row>
    <row r="43" spans="2:14" x14ac:dyDescent="0.2">
      <c r="B43" s="14" t="s">
        <v>151</v>
      </c>
      <c r="C43" s="14"/>
      <c r="D43" s="14"/>
      <c r="E43" s="14"/>
      <c r="F43" s="14"/>
      <c r="G43" s="14"/>
      <c r="H43" s="14"/>
      <c r="I43" s="14">
        <v>1</v>
      </c>
      <c r="J43" s="14">
        <v>1</v>
      </c>
      <c r="K43" s="14">
        <v>1</v>
      </c>
      <c r="L43" s="34">
        <f t="array" ref="L43">SUM($C$40:$K$40*C43:K43)</f>
        <v>1</v>
      </c>
      <c r="M43" s="3" t="s">
        <v>173</v>
      </c>
      <c r="N43" s="14">
        <v>1</v>
      </c>
    </row>
    <row r="44" spans="2:14" x14ac:dyDescent="0.2">
      <c r="B44" s="14" t="s">
        <v>152</v>
      </c>
      <c r="C44" s="14">
        <v>1</v>
      </c>
      <c r="D44" s="14"/>
      <c r="E44" s="14"/>
      <c r="F44" s="14">
        <v>1</v>
      </c>
      <c r="G44" s="14"/>
      <c r="H44" s="14"/>
      <c r="I44" s="14">
        <v>1</v>
      </c>
      <c r="J44" s="14"/>
      <c r="K44" s="14"/>
      <c r="L44" s="34">
        <f t="array" ref="L44">SUM($C$40:$K$40*C44:K44)</f>
        <v>1</v>
      </c>
      <c r="M44" s="3" t="s">
        <v>173</v>
      </c>
      <c r="N44" s="14">
        <v>1</v>
      </c>
    </row>
    <row r="45" spans="2:14" x14ac:dyDescent="0.2">
      <c r="B45" s="14" t="s">
        <v>153</v>
      </c>
      <c r="C45" s="14"/>
      <c r="D45" s="14">
        <v>1</v>
      </c>
      <c r="E45" s="14"/>
      <c r="F45" s="14"/>
      <c r="G45" s="14">
        <v>1</v>
      </c>
      <c r="H45" s="14"/>
      <c r="I45" s="14"/>
      <c r="J45" s="14">
        <v>1</v>
      </c>
      <c r="K45" s="14"/>
      <c r="L45" s="34">
        <f t="array" ref="L45">SUM($C$40:$K$40*C45:K45)</f>
        <v>1</v>
      </c>
      <c r="M45" s="3" t="s">
        <v>173</v>
      </c>
      <c r="N45" s="14">
        <v>1</v>
      </c>
    </row>
    <row r="46" spans="2:14" x14ac:dyDescent="0.2">
      <c r="B46" s="14" t="s">
        <v>154</v>
      </c>
      <c r="C46" s="14"/>
      <c r="D46" s="14"/>
      <c r="E46" s="14">
        <v>1</v>
      </c>
      <c r="F46" s="14"/>
      <c r="G46" s="14"/>
      <c r="H46" s="14">
        <v>1</v>
      </c>
      <c r="I46" s="14"/>
      <c r="J46" s="14"/>
      <c r="K46" s="14">
        <v>1</v>
      </c>
      <c r="L46" s="34">
        <f t="array" ref="L46">SUM($C$40:$K$40*C46:K46)</f>
        <v>1</v>
      </c>
      <c r="M46" s="3" t="s">
        <v>173</v>
      </c>
      <c r="N46" s="14">
        <v>1</v>
      </c>
    </row>
  </sheetData>
  <mergeCells count="1">
    <mergeCell ref="C17:E17"/>
  </mergeCells>
  <phoneticPr fontId="4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6</vt:i4>
      </vt:variant>
    </vt:vector>
  </HeadingPairs>
  <TitlesOfParts>
    <vt:vector size="13" baseType="lpstr">
      <vt:lpstr>Ulohy</vt:lpstr>
      <vt:lpstr>ULP1</vt:lpstr>
      <vt:lpstr>ULP2</vt:lpstr>
      <vt:lpstr>ULP3</vt:lpstr>
      <vt:lpstr>ULP4</vt:lpstr>
      <vt:lpstr>ULP5</vt:lpstr>
      <vt:lpstr>ULP6</vt:lpstr>
      <vt:lpstr>'ULP1'!Oblasť_tlače</vt:lpstr>
      <vt:lpstr>'ULP2'!Oblasť_tlače</vt:lpstr>
      <vt:lpstr>'ULP3'!Oblasť_tlače</vt:lpstr>
      <vt:lpstr>'ULP4'!Oblasť_tlače</vt:lpstr>
      <vt:lpstr>'ULP5'!Oblasť_tlače</vt:lpstr>
      <vt:lpstr>'ULP6'!Oblasť_tlače</vt:lpstr>
    </vt:vector>
  </TitlesOfParts>
  <Company>SPU Nitra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FVS FEM</dc:creator>
  <cp:lastModifiedBy>mPriezvisko</cp:lastModifiedBy>
  <cp:lastPrinted>2018-02-12T07:44:40Z</cp:lastPrinted>
  <dcterms:created xsi:type="dcterms:W3CDTF">1999-10-07T11:26:40Z</dcterms:created>
  <dcterms:modified xsi:type="dcterms:W3CDTF">2018-02-12T11:03:51Z</dcterms:modified>
</cp:coreProperties>
</file>