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KŠOV\_výučba\2016-2017\ekonometria\"/>
    </mc:Choice>
  </mc:AlternateContent>
  <bookViews>
    <workbookView xWindow="0" yWindow="0" windowWidth="28800" windowHeight="12210"/>
  </bookViews>
  <sheets>
    <sheet name="identifikácia" sheetId="1" r:id="rId1"/>
    <sheet name="príprava údajov pre Gretl" sheetId="2" r:id="rId2"/>
    <sheet name="porovnanie výstupov" sheetId="3" r:id="rId3"/>
    <sheet name="metodologický prístup" sheetId="4" r:id="rId4"/>
    <sheet name="DMNS_riešenie cez vzťah 8.14" sheetId="6" r:id="rId5"/>
    <sheet name="DMNS_riešenie cez vzťah 8.16" sheetId="5" r:id="rId6"/>
    <sheet name="DMNS_pre 1. rovnicu" sheetId="7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0" i="7" l="1"/>
  <c r="B169" i="7"/>
  <c r="B169" i="7" a="1"/>
  <c r="B164" i="7"/>
  <c r="G156" i="7"/>
  <c r="F155" i="7"/>
  <c r="E155" i="7" a="1"/>
  <c r="G157" i="7" s="1"/>
  <c r="D148" i="7"/>
  <c r="E147" i="7"/>
  <c r="D147" i="7"/>
  <c r="D147" i="7" a="1"/>
  <c r="E148" i="7" s="1"/>
  <c r="C132" i="7"/>
  <c r="D131" i="7"/>
  <c r="C131" i="7"/>
  <c r="C131" i="7" a="1"/>
  <c r="C79" i="7"/>
  <c r="E77" i="7"/>
  <c r="C77" i="7" a="1"/>
  <c r="E78" i="7" s="1"/>
  <c r="G134" i="6"/>
  <c r="E134" i="6"/>
  <c r="G133" i="6"/>
  <c r="A117" i="5"/>
  <c r="D116" i="5" s="1"/>
  <c r="A117" i="5" a="1"/>
  <c r="A118" i="5" s="1"/>
  <c r="D117" i="5" s="1"/>
  <c r="J111" i="5"/>
  <c r="I111" i="5"/>
  <c r="H111" i="5"/>
  <c r="G111" i="5"/>
  <c r="F111" i="5"/>
  <c r="E111" i="5"/>
  <c r="D111" i="5"/>
  <c r="C111" i="5"/>
  <c r="A114" i="5" s="1"/>
  <c r="D115" i="5" s="1"/>
  <c r="B111" i="5"/>
  <c r="A111" i="5"/>
  <c r="E98" i="5"/>
  <c r="C104" i="5" s="1"/>
  <c r="D98" i="5"/>
  <c r="B104" i="5" s="1"/>
  <c r="D98" i="5" a="1"/>
  <c r="E99" i="5" s="1"/>
  <c r="C105" i="5" s="1"/>
  <c r="A98" i="5"/>
  <c r="A104" i="5" s="1"/>
  <c r="A98" i="5" a="1"/>
  <c r="A99" i="5" s="1"/>
  <c r="A105" i="5" s="1"/>
  <c r="D93" i="5" a="1"/>
  <c r="E93" i="5" s="1"/>
  <c r="C103" i="5" s="1"/>
  <c r="A88" i="5"/>
  <c r="D81" i="5"/>
  <c r="D80" i="5"/>
  <c r="D79" i="5"/>
  <c r="D78" i="5"/>
  <c r="D77" i="5"/>
  <c r="D76" i="5"/>
  <c r="D75" i="5"/>
  <c r="D74" i="5"/>
  <c r="D73" i="5"/>
  <c r="D72" i="5"/>
  <c r="A42" i="5" a="1"/>
  <c r="A44" i="5" s="1"/>
  <c r="D28" i="1"/>
  <c r="B28" i="1"/>
  <c r="D27" i="1"/>
  <c r="B27" i="1"/>
  <c r="D26" i="1"/>
  <c r="B26" i="1"/>
  <c r="E135" i="6" l="1"/>
  <c r="F133" i="6"/>
  <c r="F135" i="6"/>
  <c r="A43" i="5"/>
  <c r="B44" i="5"/>
  <c r="A42" i="5"/>
  <c r="B43" i="5"/>
  <c r="C44" i="5"/>
  <c r="B42" i="5"/>
  <c r="C43" i="5"/>
  <c r="D93" i="5"/>
  <c r="B103" i="5" s="1"/>
  <c r="D99" i="5"/>
  <c r="B105" i="5" s="1"/>
  <c r="C42" i="5"/>
  <c r="G135" i="6"/>
  <c r="C78" i="7"/>
  <c r="D79" i="7"/>
  <c r="G155" i="7"/>
  <c r="E157" i="7"/>
  <c r="F134" i="6"/>
  <c r="C77" i="7"/>
  <c r="D78" i="7"/>
  <c r="E79" i="7"/>
  <c r="E156" i="7"/>
  <c r="F157" i="7"/>
  <c r="D77" i="7"/>
  <c r="E155" i="7"/>
  <c r="F156" i="7"/>
  <c r="E42" i="5" l="1" a="1"/>
  <c r="D181" i="7" a="1"/>
  <c r="C82" i="7" a="1"/>
  <c r="D84" i="7" l="1"/>
  <c r="C83" i="7"/>
  <c r="C84" i="7"/>
  <c r="E82" i="7"/>
  <c r="E83" i="7"/>
  <c r="D82" i="7"/>
  <c r="E84" i="7"/>
  <c r="D83" i="7"/>
  <c r="C82" i="7"/>
  <c r="D183" i="7"/>
  <c r="D182" i="7"/>
  <c r="D181" i="7"/>
  <c r="G44" i="5"/>
  <c r="F43" i="5"/>
  <c r="E42" i="5"/>
  <c r="F44" i="5"/>
  <c r="E43" i="5"/>
  <c r="E44" i="5"/>
  <c r="G42" i="5"/>
  <c r="G43" i="5"/>
  <c r="F42" i="5"/>
  <c r="A47" i="5" l="1" a="1"/>
  <c r="D90" i="7" a="1"/>
  <c r="F99" i="7" l="1"/>
  <c r="E98" i="7"/>
  <c r="D97" i="7"/>
  <c r="F95" i="7"/>
  <c r="E94" i="7"/>
  <c r="D93" i="7"/>
  <c r="F91" i="7"/>
  <c r="E90" i="7"/>
  <c r="E99" i="7"/>
  <c r="D98" i="7"/>
  <c r="F96" i="7"/>
  <c r="E95" i="7"/>
  <c r="D94" i="7"/>
  <c r="F92" i="7"/>
  <c r="E91" i="7"/>
  <c r="D90" i="7"/>
  <c r="D99" i="7"/>
  <c r="F97" i="7"/>
  <c r="E96" i="7"/>
  <c r="D95" i="7"/>
  <c r="F93" i="7"/>
  <c r="E92" i="7"/>
  <c r="D91" i="7"/>
  <c r="F98" i="7"/>
  <c r="E97" i="7"/>
  <c r="D96" i="7"/>
  <c r="F94" i="7"/>
  <c r="E93" i="7"/>
  <c r="D92" i="7"/>
  <c r="F90" i="7"/>
  <c r="C55" i="5"/>
  <c r="B54" i="5"/>
  <c r="A53" i="5"/>
  <c r="C51" i="5"/>
  <c r="B50" i="5"/>
  <c r="A49" i="5"/>
  <c r="C47" i="5"/>
  <c r="C56" i="5"/>
  <c r="B55" i="5"/>
  <c r="A54" i="5"/>
  <c r="C52" i="5"/>
  <c r="B51" i="5"/>
  <c r="A50" i="5"/>
  <c r="C48" i="5"/>
  <c r="B47" i="5"/>
  <c r="B56" i="5"/>
  <c r="A55" i="5"/>
  <c r="C53" i="5"/>
  <c r="B52" i="5"/>
  <c r="A51" i="5"/>
  <c r="C49" i="5"/>
  <c r="B48" i="5"/>
  <c r="A47" i="5"/>
  <c r="A56" i="5"/>
  <c r="C54" i="5"/>
  <c r="B53" i="5"/>
  <c r="A52" i="5"/>
  <c r="C50" i="5"/>
  <c r="B49" i="5"/>
  <c r="A48" i="5"/>
  <c r="D103" i="7" l="1" a="1"/>
  <c r="A59" i="5" a="1"/>
  <c r="J68" i="5" l="1"/>
  <c r="F68" i="5"/>
  <c r="B68" i="5"/>
  <c r="H67" i="5"/>
  <c r="D67" i="5"/>
  <c r="J66" i="5"/>
  <c r="F66" i="5"/>
  <c r="B66" i="5"/>
  <c r="H65" i="5"/>
  <c r="D65" i="5"/>
  <c r="J64" i="5"/>
  <c r="F64" i="5"/>
  <c r="B64" i="5"/>
  <c r="H63" i="5"/>
  <c r="D63" i="5"/>
  <c r="J62" i="5"/>
  <c r="F62" i="5"/>
  <c r="B62" i="5"/>
  <c r="H61" i="5"/>
  <c r="D61" i="5"/>
  <c r="J60" i="5"/>
  <c r="F60" i="5"/>
  <c r="B60" i="5"/>
  <c r="H59" i="5"/>
  <c r="D59" i="5"/>
  <c r="I68" i="5"/>
  <c r="E68" i="5"/>
  <c r="A68" i="5"/>
  <c r="G67" i="5"/>
  <c r="C67" i="5"/>
  <c r="I66" i="5"/>
  <c r="E66" i="5"/>
  <c r="A66" i="5"/>
  <c r="G65" i="5"/>
  <c r="C65" i="5"/>
  <c r="I64" i="5"/>
  <c r="E64" i="5"/>
  <c r="A64" i="5"/>
  <c r="G63" i="5"/>
  <c r="C63" i="5"/>
  <c r="I62" i="5"/>
  <c r="E62" i="5"/>
  <c r="A62" i="5"/>
  <c r="G61" i="5"/>
  <c r="C61" i="5"/>
  <c r="I60" i="5"/>
  <c r="E60" i="5"/>
  <c r="A60" i="5"/>
  <c r="G59" i="5"/>
  <c r="C59" i="5"/>
  <c r="H68" i="5"/>
  <c r="D68" i="5"/>
  <c r="J67" i="5"/>
  <c r="F67" i="5"/>
  <c r="B67" i="5"/>
  <c r="H66" i="5"/>
  <c r="D66" i="5"/>
  <c r="J65" i="5"/>
  <c r="F65" i="5"/>
  <c r="B65" i="5"/>
  <c r="H64" i="5"/>
  <c r="D64" i="5"/>
  <c r="J63" i="5"/>
  <c r="F63" i="5"/>
  <c r="B63" i="5"/>
  <c r="H62" i="5"/>
  <c r="D62" i="5"/>
  <c r="J61" i="5"/>
  <c r="F61" i="5"/>
  <c r="B61" i="5"/>
  <c r="H60" i="5"/>
  <c r="D60" i="5"/>
  <c r="J59" i="5"/>
  <c r="F59" i="5"/>
  <c r="B59" i="5"/>
  <c r="G68" i="5"/>
  <c r="C68" i="5"/>
  <c r="I67" i="5"/>
  <c r="E67" i="5"/>
  <c r="A67" i="5"/>
  <c r="G66" i="5"/>
  <c r="C66" i="5"/>
  <c r="I65" i="5"/>
  <c r="E65" i="5"/>
  <c r="A65" i="5"/>
  <c r="G64" i="5"/>
  <c r="C64" i="5"/>
  <c r="I63" i="5"/>
  <c r="E63" i="5"/>
  <c r="A63" i="5"/>
  <c r="G62" i="5"/>
  <c r="C62" i="5"/>
  <c r="I61" i="5"/>
  <c r="E61" i="5"/>
  <c r="A61" i="5"/>
  <c r="G60" i="5"/>
  <c r="C60" i="5"/>
  <c r="I59" i="5"/>
  <c r="E59" i="5"/>
  <c r="A59" i="5"/>
  <c r="A71" i="5" s="1" a="1"/>
  <c r="L112" i="7"/>
  <c r="H112" i="7"/>
  <c r="D112" i="7"/>
  <c r="J111" i="7"/>
  <c r="F111" i="7"/>
  <c r="L110" i="7"/>
  <c r="H110" i="7"/>
  <c r="D110" i="7"/>
  <c r="J109" i="7"/>
  <c r="F109" i="7"/>
  <c r="L108" i="7"/>
  <c r="H108" i="7"/>
  <c r="D108" i="7"/>
  <c r="J107" i="7"/>
  <c r="F107" i="7"/>
  <c r="L106" i="7"/>
  <c r="H106" i="7"/>
  <c r="D106" i="7"/>
  <c r="J105" i="7"/>
  <c r="F105" i="7"/>
  <c r="L104" i="7"/>
  <c r="H104" i="7"/>
  <c r="D104" i="7"/>
  <c r="J103" i="7"/>
  <c r="F103" i="7"/>
  <c r="K112" i="7"/>
  <c r="G112" i="7"/>
  <c r="M111" i="7"/>
  <c r="I111" i="7"/>
  <c r="E111" i="7"/>
  <c r="K110" i="7"/>
  <c r="G110" i="7"/>
  <c r="M109" i="7"/>
  <c r="I109" i="7"/>
  <c r="E109" i="7"/>
  <c r="K108" i="7"/>
  <c r="G108" i="7"/>
  <c r="M107" i="7"/>
  <c r="I107" i="7"/>
  <c r="E107" i="7"/>
  <c r="K106" i="7"/>
  <c r="G106" i="7"/>
  <c r="M105" i="7"/>
  <c r="I105" i="7"/>
  <c r="E105" i="7"/>
  <c r="K104" i="7"/>
  <c r="G104" i="7"/>
  <c r="M103" i="7"/>
  <c r="I103" i="7"/>
  <c r="E103" i="7"/>
  <c r="J112" i="7"/>
  <c r="F112" i="7"/>
  <c r="L111" i="7"/>
  <c r="H111" i="7"/>
  <c r="D111" i="7"/>
  <c r="J110" i="7"/>
  <c r="F110" i="7"/>
  <c r="L109" i="7"/>
  <c r="H109" i="7"/>
  <c r="D109" i="7"/>
  <c r="J108" i="7"/>
  <c r="F108" i="7"/>
  <c r="L107" i="7"/>
  <c r="H107" i="7"/>
  <c r="D107" i="7"/>
  <c r="J106" i="7"/>
  <c r="F106" i="7"/>
  <c r="L105" i="7"/>
  <c r="H105" i="7"/>
  <c r="D105" i="7"/>
  <c r="J104" i="7"/>
  <c r="F104" i="7"/>
  <c r="L103" i="7"/>
  <c r="H103" i="7"/>
  <c r="D103" i="7"/>
  <c r="M112" i="7"/>
  <c r="I112" i="7"/>
  <c r="E112" i="7"/>
  <c r="K111" i="7"/>
  <c r="G111" i="7"/>
  <c r="M110" i="7"/>
  <c r="I110" i="7"/>
  <c r="E110" i="7"/>
  <c r="K109" i="7"/>
  <c r="G109" i="7"/>
  <c r="M108" i="7"/>
  <c r="I108" i="7"/>
  <c r="E108" i="7"/>
  <c r="K107" i="7"/>
  <c r="G107" i="7"/>
  <c r="M106" i="7"/>
  <c r="I106" i="7"/>
  <c r="E106" i="7"/>
  <c r="K105" i="7"/>
  <c r="G105" i="7"/>
  <c r="M104" i="7"/>
  <c r="I104" i="7"/>
  <c r="E104" i="7"/>
  <c r="K103" i="7"/>
  <c r="G103" i="7"/>
  <c r="A77" i="5" l="1"/>
  <c r="E78" i="5" s="1"/>
  <c r="F78" i="5" s="1"/>
  <c r="A73" i="5"/>
  <c r="E74" i="5" s="1"/>
  <c r="F74" i="5" s="1"/>
  <c r="A80" i="5"/>
  <c r="E81" i="5" s="1"/>
  <c r="F81" i="5" s="1"/>
  <c r="A76" i="5"/>
  <c r="E77" i="5" s="1"/>
  <c r="F77" i="5" s="1"/>
  <c r="A72" i="5"/>
  <c r="E73" i="5" s="1"/>
  <c r="F73" i="5" s="1"/>
  <c r="A79" i="5"/>
  <c r="E80" i="5" s="1"/>
  <c r="F80" i="5" s="1"/>
  <c r="A75" i="5"/>
  <c r="E76" i="5" s="1"/>
  <c r="F76" i="5" s="1"/>
  <c r="A71" i="5"/>
  <c r="E72" i="5" s="1"/>
  <c r="F72" i="5" s="1"/>
  <c r="A78" i="5"/>
  <c r="E79" i="5" s="1"/>
  <c r="F79" i="5" s="1"/>
  <c r="A74" i="5"/>
  <c r="E75" i="5" s="1"/>
  <c r="F75" i="5" s="1"/>
  <c r="E133" i="6"/>
  <c r="C122" i="7" a="1"/>
  <c r="D88" i="5" l="1"/>
  <c r="A93" i="5" s="1"/>
  <c r="A103" i="5" s="1"/>
  <c r="E103" i="5" s="1" a="1"/>
  <c r="F82" i="5"/>
  <c r="L122" i="7"/>
  <c r="H122" i="7"/>
  <c r="D122" i="7"/>
  <c r="K122" i="7"/>
  <c r="G122" i="7"/>
  <c r="C122" i="7"/>
  <c r="J122" i="7"/>
  <c r="F122" i="7"/>
  <c r="I122" i="7"/>
  <c r="E122" i="7"/>
  <c r="F105" i="5" l="1"/>
  <c r="E104" i="5"/>
  <c r="E105" i="5"/>
  <c r="G103" i="5"/>
  <c r="G104" i="5"/>
  <c r="F103" i="5"/>
  <c r="G105" i="5"/>
  <c r="F104" i="5"/>
  <c r="E103" i="5"/>
  <c r="C125" i="7"/>
  <c r="A122" i="5" l="1" a="1"/>
  <c r="A124" i="5" l="1"/>
  <c r="G126" i="5" s="1"/>
  <c r="A123" i="5"/>
  <c r="B126" i="5" s="1"/>
  <c r="A122" i="5"/>
  <c r="D126" i="5" s="1"/>
</calcChain>
</file>

<file path=xl/comments1.xml><?xml version="1.0" encoding="utf-8"?>
<comments xmlns="http://schemas.openxmlformats.org/spreadsheetml/2006/main">
  <authors>
    <author>student</author>
  </authors>
  <commentList>
    <comment ref="D181" authorId="0" shapeId="0">
      <text>
        <r>
          <rPr>
            <b/>
            <sz val="8"/>
            <color indexed="81"/>
            <rFont val="Tahoma"/>
            <family val="2"/>
            <charset val="238"/>
          </rPr>
          <t>student:</t>
        </r>
        <r>
          <rPr>
            <sz val="8"/>
            <color indexed="81"/>
            <rFont val="Tahoma"/>
            <family val="2"/>
            <charset val="238"/>
          </rPr>
          <t xml:space="preserve">
vztahuje sa k premennej Yt
</t>
        </r>
      </text>
    </comment>
  </commentList>
</comments>
</file>

<file path=xl/sharedStrings.xml><?xml version="1.0" encoding="utf-8"?>
<sst xmlns="http://schemas.openxmlformats.org/spreadsheetml/2006/main" count="394" uniqueCount="267">
  <si>
    <t>Identifikácia modelu</t>
  </si>
  <si>
    <t>Realizuje sa pomocou rozmerovej skúšky:  K-k &gt; g-1</t>
  </si>
  <si>
    <t>G - počet endogénnych premenných celého modelu</t>
  </si>
  <si>
    <t>endogenne premenne su Ct, It, Yt aGt</t>
  </si>
  <si>
    <t>K - počet preddeterminovaných premenných modelu</t>
  </si>
  <si>
    <t>predeterminovane premenne sú Mt, rt, LK a časovo posunuté endogénne prem..</t>
  </si>
  <si>
    <t>g - počet endogénnych premenných v danej rovnici</t>
  </si>
  <si>
    <t>k - počet predeterminovaných premenných v danej rovnici</t>
  </si>
  <si>
    <t>G-g = počet endogénnych premenných nevyskytujúcich sa v danej rovnici</t>
  </si>
  <si>
    <t>K-k = počet preddeterminovaných premenných nevyskytujúcich sa v danej rovnici, ktorej identifikáciu robíme</t>
  </si>
  <si>
    <t xml:space="preserve">Ak: </t>
  </si>
  <si>
    <t>K-k = g-1</t>
  </si>
  <si>
    <t>rovnica je presne identifikovaná</t>
  </si>
  <si>
    <r>
      <t xml:space="preserve">K-k </t>
    </r>
    <r>
      <rPr>
        <sz val="10"/>
        <rFont val="Calibri"/>
        <family val="2"/>
        <charset val="238"/>
      </rPr>
      <t>≥</t>
    </r>
    <r>
      <rPr>
        <sz val="10"/>
        <rFont val="Arial"/>
        <charset val="238"/>
      </rPr>
      <t xml:space="preserve"> g-1</t>
    </r>
  </si>
  <si>
    <t>preidentifikovaná (nadbytočne) identifikovaná</t>
  </si>
  <si>
    <r>
      <t xml:space="preserve">K-k </t>
    </r>
    <r>
      <rPr>
        <sz val="10"/>
        <rFont val="Calibri"/>
        <family val="2"/>
        <charset val="238"/>
      </rPr>
      <t>≤</t>
    </r>
    <r>
      <rPr>
        <sz val="10"/>
        <rFont val="Arial"/>
        <charset val="238"/>
      </rPr>
      <t xml:space="preserve"> g-1</t>
    </r>
  </si>
  <si>
    <t>neidentifikovaná (nedostatočne) identifikovaná</t>
  </si>
  <si>
    <t>identifikáciu robíme pre stochastické rovnice. Nemá zmysel robiť identifikáciu pre identity, tie apriory považujeme za presne identifikované:</t>
  </si>
  <si>
    <t>Gt=Yt-Ct-It</t>
  </si>
  <si>
    <t>identifikácia sa týka 1.,2. a 3. rovnice:</t>
  </si>
  <si>
    <t>Ct=a0+a1Yt+a2Ct-1+ut1</t>
  </si>
  <si>
    <t>Yt=b0+b1It+b2Mt+ut2</t>
  </si>
  <si>
    <t>It=c0+c1rt+c2It-1+ut3</t>
  </si>
  <si>
    <t>K-k</t>
  </si>
  <si>
    <t>&gt;=&lt;</t>
  </si>
  <si>
    <t>g-1</t>
  </si>
  <si>
    <t>G</t>
  </si>
  <si>
    <t>g</t>
  </si>
  <si>
    <t>K</t>
  </si>
  <si>
    <t>k</t>
  </si>
  <si>
    <t>1. rovnica</t>
  </si>
  <si>
    <t>&gt;</t>
  </si>
  <si>
    <t>preidentifikovaná rovnica = nadbytočne identifikovaná</t>
  </si>
  <si>
    <t>2. rovnica</t>
  </si>
  <si>
    <t>preidentifikovaná rovnica=nadbytok informácií</t>
  </si>
  <si>
    <t>3. rovnica</t>
  </si>
  <si>
    <t>preidentifikovaná rovnica</t>
  </si>
  <si>
    <t>4. rovnica</t>
  </si>
  <si>
    <t>x</t>
  </si>
  <si>
    <t>presne identifikovaná, nakoľko ide o identitu</t>
  </si>
  <si>
    <t>model ako celok je preidentifikovaný</t>
  </si>
  <si>
    <t xml:space="preserve">Stačí, aj je jedna rovnica preidentifikovaná, potom hovoríme, že celý model je preidentifikovaný. </t>
  </si>
  <si>
    <t>Záver: Model je preidentifikovaný</t>
  </si>
  <si>
    <t>Z parametrov redukovanej formy nie je možné vypočítať jednoznačne, ale viacznačne, parametre štrukturálnej formy.</t>
  </si>
  <si>
    <t>Nie je možný jednoznačný výpočet parametrov štrukturálnej formy modelu z redukovanej formy modelu</t>
  </si>
  <si>
    <t>úprava údajov potrebných k modelovaniu v Gretli</t>
  </si>
  <si>
    <t>Ct=a0 + a1Yt + Ct-1 + ut1</t>
  </si>
  <si>
    <t>Yt=b0 + b1It + b2Mt + ut2</t>
  </si>
  <si>
    <t>It=c0 + c1rt + It-1 +ut3</t>
  </si>
  <si>
    <t xml:space="preserve">dynamizované premenné </t>
  </si>
  <si>
    <t>Ct</t>
  </si>
  <si>
    <t>Yt</t>
  </si>
  <si>
    <t>It</t>
  </si>
  <si>
    <t>Gt</t>
  </si>
  <si>
    <t>rt</t>
  </si>
  <si>
    <t>Mt</t>
  </si>
  <si>
    <t>Ct-1</t>
  </si>
  <si>
    <t>It-1</t>
  </si>
  <si>
    <r>
      <t xml:space="preserve">lokujúcu konštantu </t>
    </r>
    <r>
      <rPr>
        <b/>
        <i/>
        <sz val="10"/>
        <rFont val="Arial"/>
        <family val="2"/>
        <charset val="238"/>
      </rPr>
      <t>neuvádzame,</t>
    </r>
    <r>
      <rPr>
        <sz val="10"/>
        <rFont val="Arial"/>
        <charset val="238"/>
      </rPr>
      <t xml:space="preserve"> pretože softwarové riešenie samé</t>
    </r>
  </si>
  <si>
    <t>dosádza konštantu.</t>
  </si>
  <si>
    <t xml:space="preserve">vzhľadom na časové posuny premennej ct a it môžeme použiť z pôvodných </t>
  </si>
  <si>
    <t xml:space="preserve">10 pozorovaní len 9. </t>
  </si>
  <si>
    <t>(u dynamizovaných premenných kopírujeme prvé až deviate,</t>
  </si>
  <si>
    <t>u normálnych premenných kopírujeme druhé až desiate)</t>
  </si>
  <si>
    <t>Metóda</t>
  </si>
  <si>
    <t>OLS</t>
  </si>
  <si>
    <t>Sum squared resid    887,7091   S.E. of regression   12,16353</t>
  </si>
  <si>
    <t>Sum squared resid    1186,091   S.E. of regression   14,05993</t>
  </si>
  <si>
    <t>Sum squared resid    0,166129   S.E. of regression   0,166398</t>
  </si>
  <si>
    <t>R-squared            0,549509   Adjusted R-squared   0,399345</t>
  </si>
  <si>
    <t>R-squared            0,424562   Adjusted R-squared   0,232749</t>
  </si>
  <si>
    <t>R-squared            0,395650   Adjusted R-squared   0,194199</t>
  </si>
  <si>
    <t>SUR</t>
  </si>
  <si>
    <t>Sum squared resid    1094,814   S.E. of regression   11,02932</t>
  </si>
  <si>
    <t>Sum squared resid    1213,310   S.E. of regression   11,61087</t>
  </si>
  <si>
    <t>Sum squared resid    0,178216   S.E. of regression   0,140719</t>
  </si>
  <si>
    <t>R-squared            0,455561   Adjusted R-squared   0,274081</t>
  </si>
  <si>
    <t>R-squared            0,415373   Adjusted R-squared   0,220497</t>
  </si>
  <si>
    <t>R-squared            0,366093   Adjusted R-squared   0,154791</t>
  </si>
  <si>
    <t>3SLS</t>
  </si>
  <si>
    <t>Sum squared resid    1097,066   S.E. of regression   11,04066</t>
  </si>
  <si>
    <t>Sum squared resid    1298,090   S.E. of regression   12,00967</t>
  </si>
  <si>
    <t>Sum squared resid    0,176896   S.E. of regression   0,140197</t>
  </si>
  <si>
    <t>R-squared            0,452815   Adjusted R-squared   0,270420</t>
  </si>
  <si>
    <t>R-squared            0,388304   Adjusted R-squared   0,184406</t>
  </si>
  <si>
    <t>R-squared            0,369542   Adjusted R-squared   0,159390</t>
  </si>
  <si>
    <t>FIML</t>
  </si>
  <si>
    <t>Sum squared resid    1871,384   S.E. of regression   14,41983</t>
  </si>
  <si>
    <t>Sum squared resid    0,202727   S.E. of regression   0,150084</t>
  </si>
  <si>
    <t>LIML</t>
  </si>
  <si>
    <t>Sum squared resid    286842,8   S.E. of regression   218,6484</t>
  </si>
  <si>
    <t>Sum squared resid    1721,871   S.E. of regression   16,94044</t>
  </si>
  <si>
    <t>nič</t>
  </si>
  <si>
    <t>TSLS</t>
  </si>
  <si>
    <t>Sum squared resid    888,5309   S.E. of regression   12,16916</t>
  </si>
  <si>
    <t>Sum squared resid    1212,925   S.E. of regression   14,21809</t>
  </si>
  <si>
    <t>R-squared            0,549110   Adjusted R-squared   0,398813</t>
  </si>
  <si>
    <t>R-squared            0,411547   Adjusted R-squared   0,215396</t>
  </si>
  <si>
    <t>WLS</t>
  </si>
  <si>
    <t>sumu štvorcov reziduálov požadujeme čo  najnižšiu, keďže ide o nevysvetletlenú variabilitu a SS regression čo najvyššiu, lebo ide o vysvetlenú variabilitu</t>
  </si>
  <si>
    <t>2. Yt=b0+b1It+b2Mt+ut2</t>
  </si>
  <si>
    <t>Definovanie premenných:</t>
  </si>
  <si>
    <t>predeterminovane premenne su Mt, rt, LK a časovo posunuté endogénne premenné (Ct-1, It-1)</t>
  </si>
  <si>
    <t>10x1</t>
  </si>
  <si>
    <t>10x2</t>
  </si>
  <si>
    <t>10x3</t>
  </si>
  <si>
    <t>vektor yi</t>
  </si>
  <si>
    <r>
      <rPr>
        <b/>
        <sz val="10"/>
        <rFont val="Arial"/>
        <family val="2"/>
        <charset val="238"/>
      </rPr>
      <t>vektor yi</t>
    </r>
    <r>
      <rPr>
        <sz val="10"/>
        <rFont val="Arial"/>
        <family val="2"/>
        <charset val="238"/>
      </rPr>
      <t>:     ide o stĺpcový vektor pozorovaní endogénnej premennej, ktorú i-tou rovnicou vysvetľujeme</t>
    </r>
  </si>
  <si>
    <t>matica Yi</t>
  </si>
  <si>
    <r>
      <rPr>
        <b/>
        <sz val="10"/>
        <rFont val="Arial"/>
        <family val="2"/>
        <charset val="238"/>
      </rPr>
      <t>matica Yi</t>
    </r>
    <r>
      <rPr>
        <sz val="10"/>
        <rFont val="Arial"/>
        <family val="2"/>
        <charset val="238"/>
      </rPr>
      <t>: je matica "n" pozorovaní tých vysvetľujúcich endogénnych premenných, pomocou ktorých vysvetľujeme endogénnu premennú v i-tej rovnici</t>
    </r>
  </si>
  <si>
    <t>matica Xi</t>
  </si>
  <si>
    <r>
      <rPr>
        <b/>
        <sz val="10"/>
        <rFont val="Arial"/>
        <family val="2"/>
        <charset val="238"/>
      </rPr>
      <t>matica X</t>
    </r>
    <r>
      <rPr>
        <sz val="10"/>
        <rFont val="Arial"/>
        <family val="2"/>
        <charset val="238"/>
      </rPr>
      <t>i: matica pozorovaní tých predeterminovaných premenných, pomocu ktorých vysvetľujeme v i-tej rovnici endogénnu premennú</t>
    </r>
  </si>
  <si>
    <t>matica X</t>
  </si>
  <si>
    <r>
      <rPr>
        <b/>
        <sz val="10"/>
        <rFont val="Arial"/>
        <family val="2"/>
        <charset val="238"/>
      </rPr>
      <t>matica X</t>
    </r>
    <r>
      <rPr>
        <sz val="10"/>
        <rFont val="Arial"/>
        <family val="2"/>
        <charset val="238"/>
      </rPr>
      <t>: matica všetkých exogénnych premenných z pôvodného modelu vrátane lokujúcej konštanty. Maticu Xi teda doplníme o chýbajúce exogénne premenné.</t>
    </r>
  </si>
  <si>
    <r>
      <t>matica Yi</t>
    </r>
    <r>
      <rPr>
        <sz val="10"/>
        <rFont val="Arial"/>
        <family val="2"/>
        <charset val="238"/>
      </rPr>
      <t>transponovaná</t>
    </r>
  </si>
  <si>
    <t>1x10</t>
  </si>
  <si>
    <r>
      <t>matica Xi</t>
    </r>
    <r>
      <rPr>
        <sz val="10"/>
        <rFont val="Arial"/>
        <family val="2"/>
        <charset val="238"/>
      </rPr>
      <t>transponovaná</t>
    </r>
  </si>
  <si>
    <t>2x10</t>
  </si>
  <si>
    <r>
      <t>matica X</t>
    </r>
    <r>
      <rPr>
        <sz val="10"/>
        <rFont val="Arial"/>
        <family val="2"/>
        <charset val="238"/>
      </rPr>
      <t>transponovaná</t>
    </r>
  </si>
  <si>
    <t>3x10</t>
  </si>
  <si>
    <t>XT*X</t>
  </si>
  <si>
    <t>3x3</t>
  </si>
  <si>
    <t>(XT*X)-1</t>
  </si>
  <si>
    <t>X*(XT*X)-1</t>
  </si>
  <si>
    <t>X*(XT*X)-1*XT</t>
  </si>
  <si>
    <t>10x10</t>
  </si>
  <si>
    <t>X*(XT*X)-1*XT*Yi</t>
  </si>
  <si>
    <t>Yi skut</t>
  </si>
  <si>
    <t>Yi vyr</t>
  </si>
  <si>
    <r>
      <t xml:space="preserve">Vi vyr </t>
    </r>
    <r>
      <rPr>
        <sz val="10"/>
        <rFont val="Arial"/>
        <family val="2"/>
        <charset val="238"/>
      </rPr>
      <t>(reziduály ako rozdiel skutočných a vyrovnaných hodnôt)</t>
    </r>
  </si>
  <si>
    <t>...suma stĺpca....potvrdili sme 1. predpoklad MNš, že suma reziduálov je rovná 0</t>
  </si>
  <si>
    <t>ViT</t>
  </si>
  <si>
    <t>YiT*Yi</t>
  </si>
  <si>
    <t>1x1</t>
  </si>
  <si>
    <t>ViT*Vi</t>
  </si>
  <si>
    <t>1. blok</t>
  </si>
  <si>
    <t>2. blok</t>
  </si>
  <si>
    <t>1x2</t>
  </si>
  <si>
    <t>YiT*Yi-ViT*Vi</t>
  </si>
  <si>
    <t>YiT*Xi</t>
  </si>
  <si>
    <t>3. blok</t>
  </si>
  <si>
    <t>2x1</t>
  </si>
  <si>
    <t>4.blok</t>
  </si>
  <si>
    <t>2x2</t>
  </si>
  <si>
    <t>XiT*Yi</t>
  </si>
  <si>
    <t>XiT*Xi</t>
  </si>
  <si>
    <t>matica M</t>
  </si>
  <si>
    <t>M-1</t>
  </si>
  <si>
    <t>vektor g</t>
  </si>
  <si>
    <t>YiT-ViT</t>
  </si>
  <si>
    <t>(YiT-ViT)*yi</t>
  </si>
  <si>
    <t>XiT*yi</t>
  </si>
  <si>
    <t>M-1*g</t>
  </si>
  <si>
    <t>b1</t>
  </si>
  <si>
    <t>b0</t>
  </si>
  <si>
    <t>LK</t>
  </si>
  <si>
    <t>b2</t>
  </si>
  <si>
    <t>Yt=</t>
  </si>
  <si>
    <t>+</t>
  </si>
  <si>
    <t>ut2</t>
  </si>
  <si>
    <t>Dvojstupňovou metódou najmenších štvorcov vyčíslite parametre 2. rovnice</t>
  </si>
  <si>
    <t>t</t>
  </si>
  <si>
    <t>Ak so vzťahu 8.12 dosadíme vzťah 8.13 dostaneme zápis vo forme 8.14:</t>
  </si>
  <si>
    <t>Kvantifikácia sa týka 2. rovnice, preto si nadefinujeme všetky potrebné matice:</t>
  </si>
  <si>
    <r>
      <rPr>
        <b/>
        <sz val="10"/>
        <color indexed="30"/>
        <rFont val="Arial"/>
        <family val="2"/>
        <charset val="238"/>
      </rPr>
      <t>vektor yi</t>
    </r>
    <r>
      <rPr>
        <sz val="10"/>
        <color indexed="30"/>
        <rFont val="Arial"/>
        <family val="2"/>
        <charset val="238"/>
      </rPr>
      <t>:     ide o stĺpcový vektor pozorovaní endogénnej premennej, ktorú i-tou rovnicou vysvetľujeme</t>
    </r>
  </si>
  <si>
    <r>
      <rPr>
        <b/>
        <sz val="10"/>
        <color indexed="30"/>
        <rFont val="Arial"/>
        <family val="2"/>
        <charset val="238"/>
      </rPr>
      <t>matica Yi</t>
    </r>
    <r>
      <rPr>
        <sz val="10"/>
        <color indexed="30"/>
        <rFont val="Arial"/>
        <family val="2"/>
        <charset val="238"/>
      </rPr>
      <t>: je matica "n" pozorovaní tých vysvetľujúcich endogénnych premenných, pomocou ktorých vysvetľujeme endogénnu premennú v i-tej rovnici</t>
    </r>
  </si>
  <si>
    <r>
      <rPr>
        <b/>
        <sz val="10"/>
        <color indexed="30"/>
        <rFont val="Arial"/>
        <family val="2"/>
        <charset val="238"/>
      </rPr>
      <t>matica X</t>
    </r>
    <r>
      <rPr>
        <sz val="10"/>
        <color indexed="30"/>
        <rFont val="Arial"/>
        <family val="2"/>
        <charset val="238"/>
      </rPr>
      <t>i: matica pozorovaní tých predeterminovaných premenných, pomocu ktorých vysvetľujeme v i-tej rovnici endogénnu premennú</t>
    </r>
  </si>
  <si>
    <r>
      <rPr>
        <b/>
        <sz val="10"/>
        <color indexed="30"/>
        <rFont val="Arial"/>
        <family val="2"/>
        <charset val="238"/>
      </rPr>
      <t>matica X</t>
    </r>
    <r>
      <rPr>
        <sz val="10"/>
        <color indexed="30"/>
        <rFont val="Arial"/>
        <family val="2"/>
        <charset val="238"/>
      </rPr>
      <t>: matica všetkých exogénnych premenných z pôvodného modelu vrátane lokujúcej konštanty. Maticu Xi teda doplníme o chýbajúce exogénne premenné.</t>
    </r>
  </si>
  <si>
    <t>Ak so vzťahu 8.12 dosadíme vzťah 8.15 dostaneme zápis vo forme 8.16:</t>
  </si>
  <si>
    <t>Kvantifikacia podla krokoveho algoritmu</t>
  </si>
  <si>
    <t>Ako prvé si vypočítame tie časti vzorca, ktoré sú spoločné pre všetky rovnice</t>
  </si>
  <si>
    <t>Vzťahy 8.12, 8.14 a 8.16 sú ekvivalentné</t>
  </si>
  <si>
    <r>
      <t>1.krok</t>
    </r>
    <r>
      <rPr>
        <sz val="10"/>
        <rFont val="Arial"/>
        <charset val="238"/>
      </rPr>
      <t>- násobime cez funkciu Mmult</t>
    </r>
  </si>
  <si>
    <t>(3x3)</t>
  </si>
  <si>
    <t>2.krok</t>
  </si>
  <si>
    <r>
      <t xml:space="preserve">Tento krok rozdelime na 2 casti a to na </t>
    </r>
    <r>
      <rPr>
        <b/>
        <sz val="10"/>
        <rFont val="Arial"/>
        <family val="2"/>
        <charset val="238"/>
      </rPr>
      <t xml:space="preserve">X*(X'*X)^-1 </t>
    </r>
    <r>
      <rPr>
        <sz val="10"/>
        <rFont val="Arial"/>
        <family val="2"/>
        <charset val="238"/>
      </rPr>
      <t xml:space="preserve">a na </t>
    </r>
    <r>
      <rPr>
        <b/>
        <sz val="10"/>
        <rFont val="Arial"/>
        <family val="2"/>
        <charset val="238"/>
      </rPr>
      <t>X(X'*X)^-1*X'</t>
    </r>
  </si>
  <si>
    <t>1. časť</t>
  </si>
  <si>
    <t>(10x3)</t>
  </si>
  <si>
    <t>2. časť</t>
  </si>
  <si>
    <t>(10x10)</t>
  </si>
  <si>
    <t>3.krok</t>
  </si>
  <si>
    <t>1 blok</t>
  </si>
  <si>
    <t>je daný počtom endogénnych premenných v príslušnej rovnici</t>
  </si>
  <si>
    <t>(1x1)</t>
  </si>
  <si>
    <t>Opäť je potrebné výpočet rozdeliť do dvoch krokov:</t>
  </si>
  <si>
    <t>1. krok</t>
  </si>
  <si>
    <t>(1*10)</t>
  </si>
  <si>
    <t>2. krok...prenásobiť predošlý výsledok maticou Yi dostaneme maticu o rozmere (1x1)</t>
  </si>
  <si>
    <t>2.blok</t>
  </si>
  <si>
    <t xml:space="preserve">   (1x2)</t>
  </si>
  <si>
    <t>3.blok</t>
  </si>
  <si>
    <t>(2x1)</t>
  </si>
  <si>
    <t>(2x2)</t>
  </si>
  <si>
    <t>4.krok</t>
  </si>
  <si>
    <t>M (3x3)</t>
  </si>
  <si>
    <t>Matica "M" je zložená z blokov:</t>
  </si>
  <si>
    <t xml:space="preserve"> </t>
  </si>
  <si>
    <t>5.krok</t>
  </si>
  <si>
    <t>M^-1(3x3)</t>
  </si>
  <si>
    <t>6.krok</t>
  </si>
  <si>
    <t>1.blok</t>
  </si>
  <si>
    <t>7.krok</t>
  </si>
  <si>
    <t>Blokový vektor "g":</t>
  </si>
  <si>
    <t>Rozmer je dany suctom endog. vysvetl. premennych (It) + predeterm. premennych (Mt, rt)</t>
  </si>
  <si>
    <t>8.krok</t>
  </si>
  <si>
    <t>Výpočet štrukturálnych parametrov 2. rovnice</t>
  </si>
  <si>
    <t>aditivna konstanta a0</t>
  </si>
  <si>
    <t>IDENTIFIKACIA MODELU</t>
  </si>
  <si>
    <t>obd</t>
  </si>
  <si>
    <t>C</t>
  </si>
  <si>
    <t>I</t>
  </si>
  <si>
    <t>Y</t>
  </si>
  <si>
    <t>I-1</t>
  </si>
  <si>
    <t>SZO</t>
  </si>
  <si>
    <t>Z</t>
  </si>
  <si>
    <t>U</t>
  </si>
  <si>
    <t>POMPR</t>
  </si>
  <si>
    <t>endog</t>
  </si>
  <si>
    <t>Y,I,C,G</t>
  </si>
  <si>
    <t>predet.</t>
  </si>
  <si>
    <t>Z,U,(Pp)</t>
  </si>
  <si>
    <t>1rovnica</t>
  </si>
  <si>
    <t>Kn</t>
  </si>
  <si>
    <t>1=2-1</t>
  </si>
  <si>
    <t>Gv</t>
  </si>
  <si>
    <t>rovnica je presne identifikovana</t>
  </si>
  <si>
    <t>2rovnica</t>
  </si>
  <si>
    <t>kn</t>
  </si>
  <si>
    <t>presne identifikovana</t>
  </si>
  <si>
    <t>3rovnica</t>
  </si>
  <si>
    <t xml:space="preserve">Kn </t>
  </si>
  <si>
    <t>2&gt;2-1</t>
  </si>
  <si>
    <t>je preidentifikovana</t>
  </si>
  <si>
    <t>Identity: Su presne identifikovane</t>
  </si>
  <si>
    <t>Zaver': cely model je vzhladom na 3rovnicu preidentifikovany.Pre odhad parametrov strukt. Rovnic, musime pouzit preto niektoru z metod pouz. Pre simultarne modely.Pre odhad parametrov pouzijeme dvojstup. Metodu pre odhad stvorcov DMNS&gt;</t>
  </si>
  <si>
    <t xml:space="preserve">Kvantifik. sa tyka </t>
  </si>
  <si>
    <r>
      <rPr>
        <sz val="12"/>
        <color indexed="10"/>
        <rFont val="Arial"/>
        <family val="2"/>
        <charset val="238"/>
      </rPr>
      <t>Dvojstupňovou metódou ideme kvantifikovať 1 rovnicu modelu: Yt=a0+a1*It+a2*Zt+uti</t>
    </r>
    <r>
      <rPr>
        <sz val="10"/>
        <rFont val="Arial"/>
        <family val="2"/>
        <charset val="238"/>
      </rPr>
      <t>...zápisy robené v roku 2017, keď som mala ísť robiť DMNŠ v exceli :)</t>
    </r>
  </si>
  <si>
    <t>1 rovnice</t>
  </si>
  <si>
    <t>vek.1y (10x1)</t>
  </si>
  <si>
    <t>Y1 (10x1)</t>
  </si>
  <si>
    <t>X1(10x2)</t>
  </si>
  <si>
    <t>X (10x3)</t>
  </si>
  <si>
    <t>Y1' (1x10)</t>
  </si>
  <si>
    <t>X1'(2x10)</t>
  </si>
  <si>
    <t>X' (3x10)</t>
  </si>
  <si>
    <t>Matica X je matica vsetkych predeterminovanzch premennych celeho modelu.Pouzivame ju pre vypocet parametrov kazdej rovnice modelu vid. Krok 1,2 krokoveho algoritmu modelu.</t>
  </si>
  <si>
    <r>
      <t>1.krok</t>
    </r>
    <r>
      <rPr>
        <sz val="10"/>
        <rFont val="Arial"/>
        <charset val="238"/>
      </rPr>
      <t>- nasobime cez funkciu Mmult</t>
    </r>
  </si>
  <si>
    <t>Rozdelime ho na 2 casti a to na X*(X'*X)^-1 a na   X(X'*X)^-1*X'</t>
  </si>
  <si>
    <t>1cast</t>
  </si>
  <si>
    <t>2cast</t>
  </si>
  <si>
    <t>je dany poctom endogennych prem. V prislusnej rovnici</t>
  </si>
  <si>
    <t>Y1'xX1</t>
  </si>
  <si>
    <t>X1'*X1</t>
  </si>
  <si>
    <t>Zlozena matica z blokov.</t>
  </si>
  <si>
    <t>Rozmer je dany suctom endog. vysvetl. premennych + predeterm. premennych</t>
  </si>
  <si>
    <t>vek.g</t>
  </si>
  <si>
    <t>Y=78,86-0,59It-0,0118Zt</t>
  </si>
  <si>
    <t>Coefficients</t>
  </si>
  <si>
    <t>pôvodné výsledky zo štrukutálneho zápisu</t>
  </si>
  <si>
    <t>HDP</t>
  </si>
  <si>
    <t>Redukovaný tvar ekonometrického modelu (redukcia)</t>
  </si>
  <si>
    <t>Ct=50,56+0,3rt+0,027Mt+0,55Ct-1+2,59It-1+v1</t>
  </si>
  <si>
    <t>Yt=157,74+1,67rt+0,15Mt+0Ct-1+14,415It-1+v2</t>
  </si>
  <si>
    <t>It=1,47+0,05rt+0Mt+0Ct-1+0,5It-1+v3</t>
  </si>
  <si>
    <t>Gt=105,706+1,313rt+0,1Mt-0,55Ct-1+11,302It-1+v4</t>
  </si>
  <si>
    <t>najlepší model je ten, ktorý má najnižšie hodnoty sumy štvorcov reziduálov a maximálne R-squared</t>
  </si>
  <si>
    <t>Dvojstupňová metóda najmenších štvorcov (DMNŠ)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</si>
</sst>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i/>
      <sz val="10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indexed="30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5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rgb="FF92D05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0" fontId="4" fillId="0" borderId="0"/>
  </cellStyleXfs>
  <cellXfs count="205">
    <xf numFmtId="0" fontId="0" fillId="0" borderId="0" xfId="0"/>
    <xf numFmtId="0" fontId="3" fillId="0" borderId="0" xfId="0" applyFont="1" applyFill="1"/>
    <xf numFmtId="0" fontId="0" fillId="0" borderId="0" xfId="0" applyFill="1"/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/>
    <xf numFmtId="0" fontId="0" fillId="0" borderId="5" xfId="0" applyBorder="1"/>
    <xf numFmtId="0" fontId="0" fillId="0" borderId="0" xfId="0" applyFill="1" applyBorder="1"/>
    <xf numFmtId="0" fontId="1" fillId="0" borderId="0" xfId="0" applyFont="1" applyFill="1" applyBorder="1"/>
    <xf numFmtId="0" fontId="6" fillId="0" borderId="0" xfId="0" applyFont="1" applyFill="1"/>
    <xf numFmtId="0" fontId="7" fillId="0" borderId="0" xfId="0" applyFont="1"/>
    <xf numFmtId="0" fontId="8" fillId="0" borderId="6" xfId="0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/>
    <xf numFmtId="0" fontId="11" fillId="0" borderId="8" xfId="0" applyFont="1" applyBorder="1"/>
    <xf numFmtId="0" fontId="11" fillId="0" borderId="9" xfId="0" applyFont="1" applyBorder="1"/>
    <xf numFmtId="0" fontId="10" fillId="4" borderId="10" xfId="0" applyFont="1" applyFill="1" applyBorder="1"/>
    <xf numFmtId="0" fontId="11" fillId="0" borderId="11" xfId="0" applyFont="1" applyBorder="1"/>
    <xf numFmtId="0" fontId="11" fillId="0" borderId="12" xfId="0" applyFont="1" applyBorder="1"/>
    <xf numFmtId="0" fontId="10" fillId="4" borderId="10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3" borderId="8" xfId="0" applyFont="1" applyFill="1" applyBorder="1"/>
    <xf numFmtId="0" fontId="11" fillId="3" borderId="9" xfId="0" applyFont="1" applyFill="1" applyBorder="1"/>
    <xf numFmtId="0" fontId="11" fillId="3" borderId="11" xfId="0" applyFont="1" applyFill="1" applyBorder="1"/>
    <xf numFmtId="0" fontId="11" fillId="3" borderId="12" xfId="0" applyFont="1" applyFill="1" applyBorder="1"/>
    <xf numFmtId="0" fontId="9" fillId="0" borderId="0" xfId="0" applyFont="1"/>
    <xf numFmtId="0" fontId="12" fillId="0" borderId="0" xfId="0" applyFont="1"/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13" fillId="0" borderId="0" xfId="0" applyFont="1" applyBorder="1"/>
    <xf numFmtId="0" fontId="4" fillId="0" borderId="0" xfId="0" applyFont="1" applyBorder="1" applyAlignment="1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/>
    <xf numFmtId="0" fontId="14" fillId="0" borderId="0" xfId="0" applyFont="1" applyFill="1" applyBorder="1"/>
    <xf numFmtId="0" fontId="4" fillId="0" borderId="6" xfId="0" applyFont="1" applyBorder="1" applyAlignment="1">
      <alignment horizontal="center" wrapText="1"/>
    </xf>
    <xf numFmtId="2" fontId="0" fillId="0" borderId="0" xfId="0" applyNumberFormat="1" applyBorder="1"/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Fill="1" applyBorder="1"/>
    <xf numFmtId="0" fontId="8" fillId="0" borderId="0" xfId="0" applyFont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4" fillId="0" borderId="0" xfId="1" applyFont="1" applyFill="1" applyBorder="1" applyAlignment="1">
      <alignment horizontal="center"/>
    </xf>
    <xf numFmtId="0" fontId="4" fillId="0" borderId="0" xfId="1" applyFill="1"/>
    <xf numFmtId="0" fontId="4" fillId="0" borderId="0" xfId="1" applyFill="1" applyBorder="1"/>
    <xf numFmtId="0" fontId="16" fillId="0" borderId="0" xfId="1" applyFont="1"/>
    <xf numFmtId="0" fontId="17" fillId="0" borderId="0" xfId="1" applyFont="1"/>
    <xf numFmtId="0" fontId="4" fillId="0" borderId="0" xfId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1" applyFont="1"/>
    <xf numFmtId="0" fontId="21" fillId="0" borderId="0" xfId="0" applyFont="1"/>
    <xf numFmtId="0" fontId="0" fillId="0" borderId="15" xfId="0" applyBorder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2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2" fillId="0" borderId="26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25" fillId="0" borderId="0" xfId="0" applyFont="1"/>
    <xf numFmtId="0" fontId="26" fillId="0" borderId="0" xfId="1" applyFont="1"/>
    <xf numFmtId="0" fontId="22" fillId="0" borderId="0" xfId="1" applyFont="1" applyAlignment="1">
      <alignment horizontal="left" wrapText="1"/>
    </xf>
    <xf numFmtId="0" fontId="22" fillId="0" borderId="0" xfId="1" applyFont="1" applyAlignment="1">
      <alignment horizontal="left"/>
    </xf>
    <xf numFmtId="0" fontId="6" fillId="0" borderId="0" xfId="1" applyFont="1"/>
    <xf numFmtId="0" fontId="4" fillId="5" borderId="0" xfId="1" applyFont="1" applyFill="1"/>
    <xf numFmtId="0" fontId="4" fillId="0" borderId="0" xfId="1" applyAlignment="1">
      <alignment horizontal="center"/>
    </xf>
    <xf numFmtId="0" fontId="4" fillId="6" borderId="0" xfId="1" applyFill="1"/>
    <xf numFmtId="0" fontId="9" fillId="0" borderId="0" xfId="1" applyFont="1"/>
    <xf numFmtId="0" fontId="27" fillId="0" borderId="0" xfId="1" applyFont="1"/>
    <xf numFmtId="0" fontId="4" fillId="0" borderId="0" xfId="1" applyAlignment="1">
      <alignment horizontal="center"/>
    </xf>
    <xf numFmtId="0" fontId="4" fillId="7" borderId="0" xfId="1" applyFill="1"/>
    <xf numFmtId="0" fontId="4" fillId="0" borderId="0" xfId="1" applyAlignment="1">
      <alignment horizontal="left" wrapText="1"/>
    </xf>
    <xf numFmtId="0" fontId="4" fillId="0" borderId="0" xfId="1" applyAlignment="1">
      <alignment wrapText="1"/>
    </xf>
    <xf numFmtId="0" fontId="4" fillId="8" borderId="0" xfId="1" applyFill="1" applyAlignment="1">
      <alignment horizontal="center"/>
    </xf>
    <xf numFmtId="0" fontId="4" fillId="9" borderId="0" xfId="1" applyFill="1"/>
    <xf numFmtId="0" fontId="4" fillId="10" borderId="0" xfId="1" applyFill="1"/>
    <xf numFmtId="0" fontId="12" fillId="0" borderId="0" xfId="1" applyFont="1"/>
    <xf numFmtId="0" fontId="4" fillId="7" borderId="0" xfId="1" applyFont="1" applyFill="1" applyBorder="1" applyAlignment="1">
      <alignment horizontal="center"/>
    </xf>
    <xf numFmtId="0" fontId="4" fillId="8" borderId="0" xfId="1" applyFont="1" applyFill="1" applyBorder="1" applyAlignment="1">
      <alignment horizontal="center"/>
    </xf>
    <xf numFmtId="0" fontId="4" fillId="9" borderId="0" xfId="1" applyFont="1" applyFill="1" applyBorder="1" applyAlignment="1">
      <alignment horizontal="center"/>
    </xf>
    <xf numFmtId="0" fontId="4" fillId="10" borderId="0" xfId="1" applyFont="1" applyFill="1" applyBorder="1" applyAlignment="1">
      <alignment horizontal="center"/>
    </xf>
    <xf numFmtId="0" fontId="4" fillId="0" borderId="29" xfId="1" applyBorder="1"/>
    <xf numFmtId="0" fontId="4" fillId="0" borderId="30" xfId="1" applyBorder="1"/>
    <xf numFmtId="0" fontId="4" fillId="0" borderId="31" xfId="1" applyBorder="1"/>
    <xf numFmtId="0" fontId="4" fillId="0" borderId="32" xfId="1" applyBorder="1"/>
    <xf numFmtId="0" fontId="4" fillId="0" borderId="0" xfId="1" applyBorder="1"/>
    <xf numFmtId="0" fontId="4" fillId="0" borderId="33" xfId="1" applyBorder="1"/>
    <xf numFmtId="0" fontId="4" fillId="0" borderId="34" xfId="1" applyBorder="1"/>
    <xf numFmtId="0" fontId="4" fillId="0" borderId="35" xfId="1" applyBorder="1"/>
    <xf numFmtId="0" fontId="4" fillId="0" borderId="36" xfId="1" applyBorder="1"/>
    <xf numFmtId="0" fontId="27" fillId="0" borderId="0" xfId="1" applyFont="1" applyAlignment="1">
      <alignment horizontal="right"/>
    </xf>
    <xf numFmtId="0" fontId="4" fillId="11" borderId="0" xfId="1" applyFill="1"/>
    <xf numFmtId="0" fontId="4" fillId="0" borderId="0" xfId="1" applyAlignment="1">
      <alignment horizontal="center" vertical="center" wrapText="1"/>
    </xf>
    <xf numFmtId="0" fontId="4" fillId="12" borderId="0" xfId="1" applyFill="1"/>
    <xf numFmtId="0" fontId="28" fillId="0" borderId="0" xfId="1" applyFont="1"/>
    <xf numFmtId="0" fontId="4" fillId="5" borderId="37" xfId="1" applyFill="1" applyBorder="1"/>
    <xf numFmtId="0" fontId="4" fillId="5" borderId="38" xfId="1" applyFill="1" applyBorder="1"/>
    <xf numFmtId="0" fontId="4" fillId="5" borderId="39" xfId="1" applyFill="1" applyBorder="1"/>
    <xf numFmtId="0" fontId="16" fillId="0" borderId="0" xfId="0" applyFont="1"/>
    <xf numFmtId="0" fontId="21" fillId="13" borderId="40" xfId="1" applyFont="1" applyFill="1" applyBorder="1"/>
    <xf numFmtId="0" fontId="21" fillId="13" borderId="41" xfId="1" applyFont="1" applyFill="1" applyBorder="1"/>
    <xf numFmtId="0" fontId="21" fillId="13" borderId="42" xfId="1" applyFont="1" applyFill="1" applyBorder="1"/>
    <xf numFmtId="0" fontId="4" fillId="0" borderId="0" xfId="1" applyAlignment="1">
      <alignment horizontal="right"/>
    </xf>
    <xf numFmtId="3" fontId="4" fillId="0" borderId="0" xfId="1" applyNumberFormat="1" applyAlignment="1">
      <alignment horizontal="right"/>
    </xf>
    <xf numFmtId="3" fontId="4" fillId="0" borderId="0" xfId="1" applyNumberFormat="1"/>
    <xf numFmtId="0" fontId="29" fillId="0" borderId="0" xfId="1" applyFont="1" applyAlignment="1" applyProtection="1">
      <alignment horizontal="left"/>
    </xf>
    <xf numFmtId="0" fontId="29" fillId="0" borderId="0" xfId="1" applyFont="1"/>
    <xf numFmtId="0" fontId="4" fillId="5" borderId="0" xfId="1" applyFill="1" applyAlignment="1" applyProtection="1">
      <alignment horizontal="left"/>
    </xf>
    <xf numFmtId="0" fontId="4" fillId="0" borderId="0" xfId="1" applyAlignment="1" applyProtection="1">
      <alignment horizontal="left"/>
    </xf>
    <xf numFmtId="0" fontId="4" fillId="5" borderId="0" xfId="1" applyFill="1"/>
    <xf numFmtId="0" fontId="4" fillId="0" borderId="0" xfId="1" applyFont="1"/>
    <xf numFmtId="0" fontId="30" fillId="0" borderId="0" xfId="1" applyFont="1"/>
    <xf numFmtId="0" fontId="32" fillId="0" borderId="0" xfId="1" applyFont="1"/>
    <xf numFmtId="0" fontId="4" fillId="14" borderId="0" xfId="1" applyFill="1"/>
    <xf numFmtId="0" fontId="4" fillId="15" borderId="0" xfId="1" applyFill="1"/>
    <xf numFmtId="0" fontId="4" fillId="16" borderId="0" xfId="1" applyFill="1"/>
    <xf numFmtId="3" fontId="4" fillId="16" borderId="0" xfId="1" applyNumberFormat="1" applyFill="1"/>
    <xf numFmtId="0" fontId="4" fillId="17" borderId="0" xfId="1" applyFill="1"/>
    <xf numFmtId="3" fontId="4" fillId="17" borderId="0" xfId="1" applyNumberFormat="1" applyFill="1"/>
    <xf numFmtId="0" fontId="4" fillId="18" borderId="0" xfId="1" applyFill="1"/>
    <xf numFmtId="0" fontId="4" fillId="19" borderId="0" xfId="1" applyFill="1"/>
    <xf numFmtId="0" fontId="4" fillId="20" borderId="0" xfId="1" applyFill="1"/>
    <xf numFmtId="0" fontId="12" fillId="17" borderId="29" xfId="1" applyFont="1" applyFill="1" applyBorder="1"/>
    <xf numFmtId="0" fontId="12" fillId="17" borderId="30" xfId="1" applyFont="1" applyFill="1" applyBorder="1"/>
    <xf numFmtId="0" fontId="12" fillId="17" borderId="31" xfId="1" applyFont="1" applyFill="1" applyBorder="1"/>
    <xf numFmtId="0" fontId="12" fillId="17" borderId="32" xfId="1" applyFont="1" applyFill="1" applyBorder="1"/>
    <xf numFmtId="0" fontId="12" fillId="17" borderId="0" xfId="1" applyFont="1" applyFill="1" applyBorder="1"/>
    <xf numFmtId="0" fontId="12" fillId="17" borderId="33" xfId="1" applyFont="1" applyFill="1" applyBorder="1"/>
    <xf numFmtId="0" fontId="12" fillId="17" borderId="34" xfId="1" applyFont="1" applyFill="1" applyBorder="1"/>
    <xf numFmtId="0" fontId="12" fillId="17" borderId="35" xfId="1" applyFont="1" applyFill="1" applyBorder="1"/>
    <xf numFmtId="0" fontId="12" fillId="17" borderId="36" xfId="1" applyFont="1" applyFill="1" applyBorder="1"/>
    <xf numFmtId="0" fontId="4" fillId="21" borderId="0" xfId="1" applyFill="1"/>
    <xf numFmtId="0" fontId="9" fillId="0" borderId="43" xfId="0" applyFont="1" applyFill="1" applyBorder="1" applyAlignment="1">
      <alignment horizontal="center"/>
    </xf>
    <xf numFmtId="0" fontId="4" fillId="0" borderId="44" xfId="1" applyBorder="1" applyAlignment="1">
      <alignment vertical="center" wrapText="1"/>
    </xf>
    <xf numFmtId="0" fontId="6" fillId="0" borderId="0" xfId="0" applyFont="1" applyFill="1" applyBorder="1" applyAlignment="1"/>
    <xf numFmtId="0" fontId="12" fillId="0" borderId="0" xfId="0" applyFont="1" applyFill="1" applyBorder="1" applyAlignment="1"/>
    <xf numFmtId="0" fontId="33" fillId="0" borderId="0" xfId="0" applyFont="1" applyFill="1" applyBorder="1" applyAlignment="1"/>
    <xf numFmtId="0" fontId="6" fillId="0" borderId="35" xfId="0" applyFont="1" applyFill="1" applyBorder="1" applyAlignment="1"/>
    <xf numFmtId="0" fontId="3" fillId="0" borderId="0" xfId="0" applyFont="1"/>
    <xf numFmtId="0" fontId="29" fillId="0" borderId="0" xfId="0" applyFont="1" applyFill="1"/>
    <xf numFmtId="0" fontId="16" fillId="0" borderId="0" xfId="0" applyFont="1" applyFill="1"/>
    <xf numFmtId="0" fontId="4" fillId="7" borderId="0" xfId="0" applyFont="1" applyFill="1"/>
    <xf numFmtId="0" fontId="4" fillId="7" borderId="0" xfId="0" applyFont="1" applyFill="1" applyBorder="1"/>
    <xf numFmtId="0" fontId="0" fillId="7" borderId="0" xfId="0" applyFill="1"/>
    <xf numFmtId="0" fontId="0" fillId="7" borderId="0" xfId="0" applyFill="1" applyBorder="1"/>
    <xf numFmtId="0" fontId="4" fillId="22" borderId="0" xfId="1" applyFill="1"/>
    <xf numFmtId="0" fontId="21" fillId="13" borderId="40" xfId="1" applyFont="1" applyFill="1" applyBorder="1" applyAlignment="1">
      <alignment horizontal="center"/>
    </xf>
    <xf numFmtId="0" fontId="21" fillId="13" borderId="41" xfId="1" applyFont="1" applyFill="1" applyBorder="1" applyAlignment="1">
      <alignment horizontal="center"/>
    </xf>
    <xf numFmtId="0" fontId="21" fillId="13" borderId="42" xfId="1" applyFont="1" applyFill="1" applyBorder="1" applyAlignment="1">
      <alignment horizontal="center"/>
    </xf>
    <xf numFmtId="0" fontId="36" fillId="23" borderId="29" xfId="1" applyFont="1" applyFill="1" applyBorder="1"/>
    <xf numFmtId="0" fontId="36" fillId="23" borderId="30" xfId="1" applyFont="1" applyFill="1" applyBorder="1"/>
    <xf numFmtId="0" fontId="36" fillId="23" borderId="31" xfId="1" applyFont="1" applyFill="1" applyBorder="1"/>
    <xf numFmtId="0" fontId="36" fillId="23" borderId="32" xfId="1" applyFont="1" applyFill="1" applyBorder="1"/>
    <xf numFmtId="0" fontId="36" fillId="23" borderId="0" xfId="1" applyFont="1" applyFill="1" applyBorder="1"/>
    <xf numFmtId="0" fontId="36" fillId="23" borderId="33" xfId="1" applyFont="1" applyFill="1" applyBorder="1"/>
    <xf numFmtId="0" fontId="36" fillId="23" borderId="34" xfId="1" applyFont="1" applyFill="1" applyBorder="1"/>
    <xf numFmtId="0" fontId="36" fillId="23" borderId="35" xfId="1" applyFont="1" applyFill="1" applyBorder="1"/>
    <xf numFmtId="0" fontId="36" fillId="23" borderId="3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b="1"/>
              <a:t>Porovnanie</a:t>
            </a:r>
            <a:r>
              <a:rPr lang="sk-SK" b="1" baseline="0"/>
              <a:t> skutočných a vyrovnaných hodnôt</a:t>
            </a:r>
            <a:endParaRPr lang="sk-SK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'DMNS_riešenie cez vzťah 8.16'!$D$71</c:f>
              <c:strCache>
                <c:ptCount val="1"/>
                <c:pt idx="0">
                  <c:v>Yi skut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'DMNS_riešenie cez vzťah 8.16'!$D$72:$D$81</c:f>
              <c:numCache>
                <c:formatCode>General</c:formatCode>
                <c:ptCount val="10"/>
                <c:pt idx="0">
                  <c:v>2.81</c:v>
                </c:pt>
                <c:pt idx="1">
                  <c:v>3.14</c:v>
                </c:pt>
                <c:pt idx="2">
                  <c:v>3.43</c:v>
                </c:pt>
                <c:pt idx="3">
                  <c:v>3.41</c:v>
                </c:pt>
                <c:pt idx="4">
                  <c:v>3.31</c:v>
                </c:pt>
                <c:pt idx="5">
                  <c:v>3.12</c:v>
                </c:pt>
                <c:pt idx="6">
                  <c:v>3.11</c:v>
                </c:pt>
                <c:pt idx="7">
                  <c:v>3.02</c:v>
                </c:pt>
                <c:pt idx="8">
                  <c:v>2.96</c:v>
                </c:pt>
                <c:pt idx="9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C-4B1B-81D0-42A6DD34D64E}"/>
            </c:ext>
          </c:extLst>
        </c:ser>
        <c:ser>
          <c:idx val="1"/>
          <c:order val="1"/>
          <c:tx>
            <c:strRef>
              <c:f>'DMNS_riešenie cez vzťah 8.16'!$E$71</c:f>
              <c:strCache>
                <c:ptCount val="1"/>
                <c:pt idx="0">
                  <c:v>Yi vyr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'DMNS_riešenie cez vzťah 8.16'!$E$72:$E$81</c:f>
              <c:numCache>
                <c:formatCode>General</c:formatCode>
                <c:ptCount val="10"/>
                <c:pt idx="0">
                  <c:v>3.1590113672206619</c:v>
                </c:pt>
                <c:pt idx="1">
                  <c:v>3.1613792954665541</c:v>
                </c:pt>
                <c:pt idx="2">
                  <c:v>3.2346954195541326</c:v>
                </c:pt>
                <c:pt idx="3">
                  <c:v>3.1904190818378684</c:v>
                </c:pt>
                <c:pt idx="4">
                  <c:v>3.0386744240912478</c:v>
                </c:pt>
                <c:pt idx="5">
                  <c:v>3.1797815866092547</c:v>
                </c:pt>
                <c:pt idx="6">
                  <c:v>3.2013795896337394</c:v>
                </c:pt>
                <c:pt idx="7">
                  <c:v>3.0879728578721615</c:v>
                </c:pt>
                <c:pt idx="8">
                  <c:v>3.0499483870852613</c:v>
                </c:pt>
                <c:pt idx="9">
                  <c:v>2.9367379906284148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C-4B1B-81D0-42A6DD34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240872"/>
        <c:axId val="664241200"/>
      </c:lineChart>
      <c:catAx>
        <c:axId val="664240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4241200"/>
        <c:crosses val="autoZero"/>
        <c:auto val="1"/>
        <c:lblAlgn val="ctr"/>
        <c:lblOffset val="100"/>
        <c:noMultiLvlLbl val="0"/>
      </c:catAx>
      <c:valAx>
        <c:axId val="66424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424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9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2" Type="http://schemas.openxmlformats.org/officeDocument/2006/relationships/image" Target="../media/image18.png"/><Relationship Id="rId1" Type="http://schemas.openxmlformats.org/officeDocument/2006/relationships/image" Target="../media/image17.emf"/><Relationship Id="rId6" Type="http://schemas.openxmlformats.org/officeDocument/2006/relationships/image" Target="../media/image6.png"/><Relationship Id="rId11" Type="http://schemas.openxmlformats.org/officeDocument/2006/relationships/image" Target="../media/image25.png"/><Relationship Id="rId5" Type="http://schemas.openxmlformats.org/officeDocument/2006/relationships/image" Target="../media/image20.png"/><Relationship Id="rId10" Type="http://schemas.openxmlformats.org/officeDocument/2006/relationships/image" Target="../media/image24.png"/><Relationship Id="rId4" Type="http://schemas.openxmlformats.org/officeDocument/2006/relationships/image" Target="../media/image5.png"/><Relationship Id="rId9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4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10" Type="http://schemas.openxmlformats.org/officeDocument/2006/relationships/image" Target="../media/image16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12" Type="http://schemas.openxmlformats.org/officeDocument/2006/relationships/image" Target="../media/image16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5" Type="http://schemas.openxmlformats.org/officeDocument/2006/relationships/image" Target="../media/image9.emf"/><Relationship Id="rId10" Type="http://schemas.openxmlformats.org/officeDocument/2006/relationships/image" Target="../media/image14.emf"/><Relationship Id="rId4" Type="http://schemas.openxmlformats.org/officeDocument/2006/relationships/image" Target="../media/image8.emf"/><Relationship Id="rId9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333375</xdr:colOff>
      <xdr:row>0</xdr:row>
      <xdr:rowOff>76200</xdr:rowOff>
    </xdr:from>
    <xdr:to>
      <xdr:col>22</xdr:col>
      <xdr:colOff>561975</xdr:colOff>
      <xdr:row>21</xdr:row>
      <xdr:rowOff>85725</xdr:rowOff>
    </xdr:to>
    <xdr:pic>
      <xdr:nvPicPr>
        <xdr:cNvPr id="2" name="Obrázok 2">
          <a:extLst>
            <a:ext uri="{FF2B5EF4-FFF2-40B4-BE49-F238E27FC236}">
              <a16:creationId xmlns:a16="http://schemas.microsoft.com/office/drawing/2014/main" id="{6EF93DBB-ACF1-499F-A3C7-75CE1D27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44"/>
        <a:stretch>
          <a:fillRect/>
        </a:stretch>
      </xdr:blipFill>
      <xdr:spPr bwMode="auto">
        <a:xfrm>
          <a:off x="9696450" y="76200"/>
          <a:ext cx="3886200" cy="3467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</xdr:row>
      <xdr:rowOff>28575</xdr:rowOff>
    </xdr:from>
    <xdr:to>
      <xdr:col>2</xdr:col>
      <xdr:colOff>1200150</xdr:colOff>
      <xdr:row>33</xdr:row>
      <xdr:rowOff>38100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E4F892D-7B1F-4B3C-BE88-BAE1D7F2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181350"/>
          <a:ext cx="4381500" cy="2276475"/>
        </a:xfrm>
        <a:prstGeom prst="rect">
          <a:avLst/>
        </a:prstGeom>
        <a:solidFill>
          <a:srgbClr val="FFFFFF"/>
        </a:solidFill>
        <a:ln w="9525">
          <a:solidFill>
            <a:srgbClr val="4F81BD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1285876</xdr:colOff>
      <xdr:row>19</xdr:row>
      <xdr:rowOff>19050</xdr:rowOff>
    </xdr:from>
    <xdr:to>
      <xdr:col>3</xdr:col>
      <xdr:colOff>2457451</xdr:colOff>
      <xdr:row>31</xdr:row>
      <xdr:rowOff>133350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A82DA4F3-797D-4F00-9DA8-FB461E39FDE0}"/>
            </a:ext>
          </a:extLst>
        </xdr:cNvPr>
        <xdr:cNvSpPr txBox="1"/>
      </xdr:nvSpPr>
      <xdr:spPr>
        <a:xfrm>
          <a:off x="4524376" y="3171825"/>
          <a:ext cx="4019550" cy="20574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k-SK" sz="1100" b="1" i="1"/>
            <a:t>metódy</a:t>
          </a:r>
          <a:r>
            <a:rPr lang="sk-SK" sz="1100" b="1" i="1" baseline="0"/>
            <a:t> v GRETL:</a:t>
          </a:r>
          <a:endParaRPr lang="sk-SK" sz="1100" b="1" i="1"/>
        </a:p>
        <a:p>
          <a:r>
            <a:rPr lang="sk-SK" sz="1100"/>
            <a:t>OLS</a:t>
          </a:r>
          <a:r>
            <a:rPr lang="sk-SK" sz="1100" baseline="0"/>
            <a:t> - Ordinary Least Squares (MNŠ)</a:t>
          </a:r>
        </a:p>
        <a:p>
          <a:r>
            <a:rPr lang="sk-SK" sz="1100" baseline="0"/>
            <a:t>SUR - Seemingly Unrelated Regressions (zdanlivo nesúvisiace regresie)</a:t>
          </a:r>
        </a:p>
        <a:p>
          <a:r>
            <a:rPr lang="sk-SK" sz="1100"/>
            <a:t>3 SLS</a:t>
          </a:r>
          <a:r>
            <a:rPr lang="sk-SK" sz="1100" baseline="0"/>
            <a:t> - </a:t>
          </a:r>
          <a:r>
            <a:rPr lang="sk-SK" sz="1100"/>
            <a:t>Three-Stage Least Squares - trojstupňová MNŠ</a:t>
          </a:r>
        </a:p>
        <a:p>
          <a:r>
            <a:rPr lang="sk-SK" sz="1100"/>
            <a:t>FIML - Full Information Maximum Likelihood - metóda maximálnej vierohodnosti</a:t>
          </a:r>
          <a:r>
            <a:rPr lang="sk-SK" sz="1100" baseline="0"/>
            <a:t> s úplnou informáciou</a:t>
          </a:r>
        </a:p>
        <a:p>
          <a:r>
            <a:rPr lang="sk-SK" sz="1100"/>
            <a:t>LIML -  Limited Information Maximum Likelihood - </a:t>
          </a:r>
          <a:r>
            <a:rPr lang="sk-SK" sz="1100">
              <a:solidFill>
                <a:schemeClr val="dk1"/>
              </a:solidFill>
              <a:latin typeface="+mn-lt"/>
              <a:ea typeface="+mn-ea"/>
              <a:cs typeface="+mn-cs"/>
            </a:rPr>
            <a:t>metóda maximálnej vierohodnosti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 obmedzenou informáciou</a:t>
          </a:r>
        </a:p>
        <a:p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TSLS - Two-Stage Least Squares - dvojstupňová MNŠ</a:t>
          </a:r>
        </a:p>
        <a:p>
          <a:r>
            <a:rPr lang="sk-SK" sz="1100"/>
            <a:t>WLS - Weighted Least Squares - vážená MNŠ</a:t>
          </a:r>
        </a:p>
      </xdr:txBody>
    </xdr:sp>
    <xdr:clientData/>
  </xdr:twoCellAnchor>
  <xdr:twoCellAnchor editAs="oneCell">
    <xdr:from>
      <xdr:col>0</xdr:col>
      <xdr:colOff>47625</xdr:colOff>
      <xdr:row>33</xdr:row>
      <xdr:rowOff>95250</xdr:rowOff>
    </xdr:from>
    <xdr:to>
      <xdr:col>2</xdr:col>
      <xdr:colOff>1771650</xdr:colOff>
      <xdr:row>41</xdr:row>
      <xdr:rowOff>123825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59FD9BF-BB72-4949-A745-27A0D450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185"/>
        <a:stretch>
          <a:fillRect/>
        </a:stretch>
      </xdr:blipFill>
      <xdr:spPr bwMode="auto">
        <a:xfrm>
          <a:off x="47625" y="5514975"/>
          <a:ext cx="4962525" cy="1323975"/>
        </a:xfrm>
        <a:prstGeom prst="rect">
          <a:avLst/>
        </a:prstGeom>
        <a:noFill/>
        <a:ln w="317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85725</xdr:rowOff>
    </xdr:from>
    <xdr:to>
      <xdr:col>11</xdr:col>
      <xdr:colOff>123825</xdr:colOff>
      <xdr:row>26</xdr:row>
      <xdr:rowOff>123825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B832DAF0-AF3D-4031-8EDE-7C02667F4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85750"/>
          <a:ext cx="6076950" cy="408622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27</xdr:row>
      <xdr:rowOff>19050</xdr:rowOff>
    </xdr:from>
    <xdr:to>
      <xdr:col>11</xdr:col>
      <xdr:colOff>105331</xdr:colOff>
      <xdr:row>53</xdr:row>
      <xdr:rowOff>28575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302F2C87-D345-4DA5-9604-0E46CD6D6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429125"/>
          <a:ext cx="6058456" cy="421957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53</xdr:row>
      <xdr:rowOff>76201</xdr:rowOff>
    </xdr:from>
    <xdr:to>
      <xdr:col>11</xdr:col>
      <xdr:colOff>104775</xdr:colOff>
      <xdr:row>82</xdr:row>
      <xdr:rowOff>118122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6E45CEFC-84B5-4265-A58A-8C1562938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696326"/>
          <a:ext cx="6048375" cy="4737746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50</xdr:row>
      <xdr:rowOff>28574</xdr:rowOff>
    </xdr:from>
    <xdr:to>
      <xdr:col>8</xdr:col>
      <xdr:colOff>152400</xdr:colOff>
      <xdr:row>55</xdr:row>
      <xdr:rowOff>123824</xdr:rowOff>
    </xdr:to>
    <xdr:pic>
      <xdr:nvPicPr>
        <xdr:cNvPr id="2" name="Object 3">
          <a:extLst>
            <a:ext uri="{FF2B5EF4-FFF2-40B4-BE49-F238E27FC236}">
              <a16:creationId xmlns:a16="http://schemas.microsoft.com/office/drawing/2014/main" id="{4FCB42E6-E5D0-4A2F-8DB2-2E37AE0D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429624"/>
          <a:ext cx="5638800" cy="904875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F4BB8C10-31A8-457A-AA1F-A46DA4523684}"/>
            </a:ext>
          </a:extLst>
        </xdr:cNvPr>
        <xdr:cNvSpPr>
          <a:spLocks noChangeArrowheads="1"/>
        </xdr:cNvSpPr>
      </xdr:nvSpPr>
      <xdr:spPr bwMode="auto">
        <a:xfrm>
          <a:off x="0" y="8039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6776C71F-57CC-4127-915A-673C20C40C78}"/>
            </a:ext>
          </a:extLst>
        </xdr:cNvPr>
        <xdr:cNvSpPr>
          <a:spLocks noChangeArrowheads="1"/>
        </xdr:cNvSpPr>
      </xdr:nvSpPr>
      <xdr:spPr bwMode="auto">
        <a:xfrm>
          <a:off x="0" y="8039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8D6CE5F3-0136-4487-8D8C-849E6CEE23CF}"/>
            </a:ext>
          </a:extLst>
        </xdr:cNvPr>
        <xdr:cNvSpPr>
          <a:spLocks noChangeArrowheads="1"/>
        </xdr:cNvSpPr>
      </xdr:nvSpPr>
      <xdr:spPr bwMode="auto">
        <a:xfrm>
          <a:off x="0" y="8039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AA8FF542-84E2-4899-B97C-E0BBC9DCAC46}"/>
            </a:ext>
          </a:extLst>
        </xdr:cNvPr>
        <xdr:cNvSpPr>
          <a:spLocks noChangeArrowheads="1"/>
        </xdr:cNvSpPr>
      </xdr:nvSpPr>
      <xdr:spPr bwMode="auto">
        <a:xfrm>
          <a:off x="0" y="8039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8ECE3B8D-5F8A-4F64-804A-9C8640731306}"/>
            </a:ext>
          </a:extLst>
        </xdr:cNvPr>
        <xdr:cNvSpPr>
          <a:spLocks noChangeArrowheads="1"/>
        </xdr:cNvSpPr>
      </xdr:nvSpPr>
      <xdr:spPr bwMode="auto">
        <a:xfrm>
          <a:off x="0" y="8039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7181485C-E943-4D1D-B6B5-FA873F99289E}"/>
            </a:ext>
          </a:extLst>
        </xdr:cNvPr>
        <xdr:cNvSpPr>
          <a:spLocks noChangeArrowheads="1"/>
        </xdr:cNvSpPr>
      </xdr:nvSpPr>
      <xdr:spPr bwMode="auto">
        <a:xfrm>
          <a:off x="0" y="8039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E0B6608E-889E-4E3D-A464-59C11F492A85}"/>
            </a:ext>
          </a:extLst>
        </xdr:cNvPr>
        <xdr:cNvSpPr>
          <a:spLocks noChangeArrowheads="1"/>
        </xdr:cNvSpPr>
      </xdr:nvSpPr>
      <xdr:spPr bwMode="auto">
        <a:xfrm>
          <a:off x="0" y="8039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2583F611-D5D8-4460-BA0C-E25575BD9FEF}"/>
            </a:ext>
          </a:extLst>
        </xdr:cNvPr>
        <xdr:cNvSpPr>
          <a:spLocks noChangeArrowheads="1"/>
        </xdr:cNvSpPr>
      </xdr:nvSpPr>
      <xdr:spPr bwMode="auto">
        <a:xfrm>
          <a:off x="0" y="8039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sp macro="" textlink="">
      <xdr:nvSpPr>
        <xdr:cNvPr id="11" name="Rectangle 11">
          <a:extLst>
            <a:ext uri="{FF2B5EF4-FFF2-40B4-BE49-F238E27FC236}">
              <a16:creationId xmlns:a16="http://schemas.microsoft.com/office/drawing/2014/main" id="{B05EBDF2-832C-461F-91DE-D4413AF75415}"/>
            </a:ext>
          </a:extLst>
        </xdr:cNvPr>
        <xdr:cNvSpPr>
          <a:spLocks noChangeArrowheads="1"/>
        </xdr:cNvSpPr>
      </xdr:nvSpPr>
      <xdr:spPr bwMode="auto">
        <a:xfrm>
          <a:off x="0" y="8039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sp macro="" textlink="">
      <xdr:nvSpPr>
        <xdr:cNvPr id="12" name="Rectangle 12">
          <a:extLst>
            <a:ext uri="{FF2B5EF4-FFF2-40B4-BE49-F238E27FC236}">
              <a16:creationId xmlns:a16="http://schemas.microsoft.com/office/drawing/2014/main" id="{5A16BC28-4789-48E0-8167-B089E28EC858}"/>
            </a:ext>
          </a:extLst>
        </xdr:cNvPr>
        <xdr:cNvSpPr>
          <a:spLocks noChangeArrowheads="1"/>
        </xdr:cNvSpPr>
      </xdr:nvSpPr>
      <xdr:spPr bwMode="auto">
        <a:xfrm>
          <a:off x="0" y="8039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48</xdr:row>
      <xdr:rowOff>0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AED345FC-9BE1-43B2-BE3E-39DE61E2277A}"/>
            </a:ext>
          </a:extLst>
        </xdr:cNvPr>
        <xdr:cNvSpPr>
          <a:spLocks noChangeArrowheads="1"/>
        </xdr:cNvSpPr>
      </xdr:nvSpPr>
      <xdr:spPr bwMode="auto">
        <a:xfrm>
          <a:off x="0" y="8039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59</xdr:row>
          <xdr:rowOff>9525</xdr:rowOff>
        </xdr:from>
        <xdr:to>
          <xdr:col>1</xdr:col>
          <xdr:colOff>19050</xdr:colOff>
          <xdr:row>60</xdr:row>
          <xdr:rowOff>142875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42DBF3F9-6A7A-4EEE-9AE1-4285D6954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FF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63</xdr:row>
          <xdr:rowOff>133350</xdr:rowOff>
        </xdr:from>
        <xdr:to>
          <xdr:col>1</xdr:col>
          <xdr:colOff>209550</xdr:colOff>
          <xdr:row>66</xdr:row>
          <xdr:rowOff>9525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8FFF6F5A-B562-44DD-92D6-E95BF3CC0C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FF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70</xdr:row>
          <xdr:rowOff>28575</xdr:rowOff>
        </xdr:from>
        <xdr:to>
          <xdr:col>2</xdr:col>
          <xdr:colOff>476250</xdr:colOff>
          <xdr:row>73</xdr:row>
          <xdr:rowOff>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1B67CE9C-0F2F-43FD-B51E-93B81AA08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FF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103</xdr:row>
          <xdr:rowOff>19050</xdr:rowOff>
        </xdr:from>
        <xdr:to>
          <xdr:col>3</xdr:col>
          <xdr:colOff>495300</xdr:colOff>
          <xdr:row>105</xdr:row>
          <xdr:rowOff>133350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701CD4BC-262D-444F-A39C-C161C27C23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FF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120</xdr:row>
          <xdr:rowOff>19050</xdr:rowOff>
        </xdr:from>
        <xdr:to>
          <xdr:col>2</xdr:col>
          <xdr:colOff>38100</xdr:colOff>
          <xdr:row>122</xdr:row>
          <xdr:rowOff>142875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C8F5439D-9573-46A8-9708-E62D3BED4E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FF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124</xdr:row>
          <xdr:rowOff>66675</xdr:rowOff>
        </xdr:from>
        <xdr:to>
          <xdr:col>2</xdr:col>
          <xdr:colOff>66675</xdr:colOff>
          <xdr:row>126</xdr:row>
          <xdr:rowOff>142875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3882FF46-3029-4D9C-975B-CEF36F0E79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FF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128</xdr:row>
          <xdr:rowOff>9525</xdr:rowOff>
        </xdr:from>
        <xdr:to>
          <xdr:col>1</xdr:col>
          <xdr:colOff>647700</xdr:colOff>
          <xdr:row>130</xdr:row>
          <xdr:rowOff>114300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CAA47CB7-1D0C-4075-A698-80285F236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FF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141</xdr:row>
          <xdr:rowOff>85725</xdr:rowOff>
        </xdr:from>
        <xdr:to>
          <xdr:col>2</xdr:col>
          <xdr:colOff>561975</xdr:colOff>
          <xdr:row>143</xdr:row>
          <xdr:rowOff>104775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4D0D2C75-1977-49DD-8540-516AAE14F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70C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144</xdr:row>
          <xdr:rowOff>133350</xdr:rowOff>
        </xdr:from>
        <xdr:to>
          <xdr:col>1</xdr:col>
          <xdr:colOff>838200</xdr:colOff>
          <xdr:row>147</xdr:row>
          <xdr:rowOff>19050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422D4FFF-F7C2-43C0-BE07-1401D6C9BD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70C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154</xdr:row>
          <xdr:rowOff>38100</xdr:rowOff>
        </xdr:from>
        <xdr:to>
          <xdr:col>2</xdr:col>
          <xdr:colOff>533400</xdr:colOff>
          <xdr:row>159</xdr:row>
          <xdr:rowOff>114300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305C079F-2B0D-4E15-A4DE-35E19DD20C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70C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28575</xdr:colOff>
      <xdr:row>75</xdr:row>
      <xdr:rowOff>28575</xdr:rowOff>
    </xdr:from>
    <xdr:to>
      <xdr:col>2</xdr:col>
      <xdr:colOff>209550</xdr:colOff>
      <xdr:row>76</xdr:row>
      <xdr:rowOff>133350</xdr:rowOff>
    </xdr:to>
    <xdr:pic>
      <xdr:nvPicPr>
        <xdr:cNvPr id="24" name="Picture 34">
          <a:extLst>
            <a:ext uri="{FF2B5EF4-FFF2-40B4-BE49-F238E27FC236}">
              <a16:creationId xmlns:a16="http://schemas.microsoft.com/office/drawing/2014/main" id="{42088E52-50CB-4192-AAA2-1AA3F921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2496800"/>
          <a:ext cx="1057275" cy="266700"/>
        </a:xfrm>
        <a:prstGeom prst="rect">
          <a:avLst/>
        </a:prstGeom>
        <a:noFill/>
        <a:ln w="9525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86</xdr:row>
      <xdr:rowOff>9525</xdr:rowOff>
    </xdr:from>
    <xdr:to>
      <xdr:col>2</xdr:col>
      <xdr:colOff>400050</xdr:colOff>
      <xdr:row>87</xdr:row>
      <xdr:rowOff>152400</xdr:rowOff>
    </xdr:to>
    <xdr:pic>
      <xdr:nvPicPr>
        <xdr:cNvPr id="25" name="Picture 36">
          <a:extLst>
            <a:ext uri="{FF2B5EF4-FFF2-40B4-BE49-F238E27FC236}">
              <a16:creationId xmlns:a16="http://schemas.microsoft.com/office/drawing/2014/main" id="{21DD2743-5F8B-420C-BBEB-0D8FAC7E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4258925"/>
          <a:ext cx="1238250" cy="304800"/>
        </a:xfrm>
        <a:prstGeom prst="rect">
          <a:avLst/>
        </a:prstGeom>
        <a:noFill/>
        <a:ln w="9525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161925</xdr:colOff>
      <xdr:row>103</xdr:row>
      <xdr:rowOff>76200</xdr:rowOff>
    </xdr:from>
    <xdr:to>
      <xdr:col>20</xdr:col>
      <xdr:colOff>514350</xdr:colOff>
      <xdr:row>121</xdr:row>
      <xdr:rowOff>28575</xdr:rowOff>
    </xdr:to>
    <xdr:pic>
      <xdr:nvPicPr>
        <xdr:cNvPr id="26" name="Obrázok 3">
          <a:extLst>
            <a:ext uri="{FF2B5EF4-FFF2-40B4-BE49-F238E27FC236}">
              <a16:creationId xmlns:a16="http://schemas.microsoft.com/office/drawing/2014/main" id="{0B0444D8-AE36-4738-B719-B6F385A73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090"/>
        <a:stretch>
          <a:fillRect/>
        </a:stretch>
      </xdr:blipFill>
      <xdr:spPr bwMode="auto">
        <a:xfrm>
          <a:off x="7562850" y="17078325"/>
          <a:ext cx="5591175" cy="2886075"/>
        </a:xfrm>
        <a:prstGeom prst="rect">
          <a:avLst/>
        </a:prstGeom>
        <a:noFill/>
        <a:ln w="9525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109</xdr:row>
      <xdr:rowOff>66675</xdr:rowOff>
    </xdr:from>
    <xdr:to>
      <xdr:col>3</xdr:col>
      <xdr:colOff>447675</xdr:colOff>
      <xdr:row>111</xdr:row>
      <xdr:rowOff>0</xdr:rowOff>
    </xdr:to>
    <xdr:pic>
      <xdr:nvPicPr>
        <xdr:cNvPr id="27" name="Picture 38">
          <a:extLst>
            <a:ext uri="{FF2B5EF4-FFF2-40B4-BE49-F238E27FC236}">
              <a16:creationId xmlns:a16="http://schemas.microsoft.com/office/drawing/2014/main" id="{2B57BB53-0752-4DBF-956F-FC7BBFF2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8040350"/>
          <a:ext cx="1400175" cy="342900"/>
        </a:xfrm>
        <a:prstGeom prst="rect">
          <a:avLst/>
        </a:prstGeom>
        <a:noFill/>
        <a:ln w="9525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129</xdr:row>
      <xdr:rowOff>152400</xdr:rowOff>
    </xdr:from>
    <xdr:to>
      <xdr:col>16</xdr:col>
      <xdr:colOff>114300</xdr:colOff>
      <xdr:row>139</xdr:row>
      <xdr:rowOff>47625</xdr:rowOff>
    </xdr:to>
    <xdr:pic>
      <xdr:nvPicPr>
        <xdr:cNvPr id="28" name="Obrázok 3">
          <a:extLst>
            <a:ext uri="{FF2B5EF4-FFF2-40B4-BE49-F238E27FC236}">
              <a16:creationId xmlns:a16="http://schemas.microsoft.com/office/drawing/2014/main" id="{2A6343D3-5605-4955-B4DF-ABE069928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5" t="50870" r="5806"/>
        <a:stretch>
          <a:fillRect/>
        </a:stretch>
      </xdr:blipFill>
      <xdr:spPr bwMode="auto">
        <a:xfrm>
          <a:off x="5048250" y="21383625"/>
          <a:ext cx="5153025" cy="1533525"/>
        </a:xfrm>
        <a:prstGeom prst="rect">
          <a:avLst/>
        </a:prstGeom>
        <a:noFill/>
        <a:ln w="9525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117</xdr:row>
          <xdr:rowOff>66675</xdr:rowOff>
        </xdr:from>
        <xdr:to>
          <xdr:col>4</xdr:col>
          <xdr:colOff>190500</xdr:colOff>
          <xdr:row>119</xdr:row>
          <xdr:rowOff>85725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503BADB0-E380-4E51-920D-2E4485E2C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70C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161925</xdr:colOff>
      <xdr:row>141</xdr:row>
      <xdr:rowOff>38100</xdr:rowOff>
    </xdr:from>
    <xdr:to>
      <xdr:col>16</xdr:col>
      <xdr:colOff>152400</xdr:colOff>
      <xdr:row>164</xdr:row>
      <xdr:rowOff>114300</xdr:rowOff>
    </xdr:to>
    <xdr:pic>
      <xdr:nvPicPr>
        <xdr:cNvPr id="30" name="Obrázok 4">
          <a:extLst>
            <a:ext uri="{FF2B5EF4-FFF2-40B4-BE49-F238E27FC236}">
              <a16:creationId xmlns:a16="http://schemas.microsoft.com/office/drawing/2014/main" id="{4F67E738-3C96-432F-807D-0CF2BE0EF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3231475"/>
          <a:ext cx="5153025" cy="4038600"/>
        </a:xfrm>
        <a:prstGeom prst="rect">
          <a:avLst/>
        </a:prstGeom>
        <a:noFill/>
        <a:ln w="9525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542925</xdr:colOff>
      <xdr:row>0</xdr:row>
      <xdr:rowOff>161925</xdr:rowOff>
    </xdr:from>
    <xdr:to>
      <xdr:col>29</xdr:col>
      <xdr:colOff>161925</xdr:colOff>
      <xdr:row>13</xdr:row>
      <xdr:rowOff>85725</xdr:rowOff>
    </xdr:to>
    <xdr:pic>
      <xdr:nvPicPr>
        <xdr:cNvPr id="31" name="Picture 43">
          <a:extLst>
            <a:ext uri="{FF2B5EF4-FFF2-40B4-BE49-F238E27FC236}">
              <a16:creationId xmlns:a16="http://schemas.microsoft.com/office/drawing/2014/main" id="{D417B577-2ACA-4BA9-8DB7-9214622B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4" r="5344" b="8449"/>
        <a:stretch>
          <a:fillRect/>
        </a:stretch>
      </xdr:blipFill>
      <xdr:spPr bwMode="auto">
        <a:xfrm>
          <a:off x="11963400" y="161925"/>
          <a:ext cx="6324600" cy="2066925"/>
        </a:xfrm>
        <a:prstGeom prst="rect">
          <a:avLst/>
        </a:prstGeom>
        <a:noFill/>
        <a:ln w="9525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571500</xdr:colOff>
      <xdr:row>15</xdr:row>
      <xdr:rowOff>57150</xdr:rowOff>
    </xdr:from>
    <xdr:to>
      <xdr:col>32</xdr:col>
      <xdr:colOff>6415</xdr:colOff>
      <xdr:row>18</xdr:row>
      <xdr:rowOff>171450</xdr:rowOff>
    </xdr:to>
    <xdr:pic>
      <xdr:nvPicPr>
        <xdr:cNvPr id="32" name="Picture 46">
          <a:extLst>
            <a:ext uri="{FF2B5EF4-FFF2-40B4-BE49-F238E27FC236}">
              <a16:creationId xmlns:a16="http://schemas.microsoft.com/office/drawing/2014/main" id="{3027372C-4F56-46E5-80E7-1FE83A6D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9175" y="2562225"/>
          <a:ext cx="3702115" cy="619125"/>
        </a:xfrm>
        <a:prstGeom prst="rect">
          <a:avLst/>
        </a:prstGeom>
        <a:noFill/>
        <a:ln w="9525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428624</xdr:colOff>
      <xdr:row>40</xdr:row>
      <xdr:rowOff>152400</xdr:rowOff>
    </xdr:from>
    <xdr:to>
      <xdr:col>31</xdr:col>
      <xdr:colOff>70815</xdr:colOff>
      <xdr:row>45</xdr:row>
      <xdr:rowOff>104775</xdr:rowOff>
    </xdr:to>
    <xdr:pic>
      <xdr:nvPicPr>
        <xdr:cNvPr id="33" name="Picture 47">
          <a:extLst>
            <a:ext uri="{FF2B5EF4-FFF2-40B4-BE49-F238E27FC236}">
              <a16:creationId xmlns:a16="http://schemas.microsoft.com/office/drawing/2014/main" id="{260DBC2A-9094-473E-BB56-767E6171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6699" y="6896100"/>
          <a:ext cx="3909391" cy="762000"/>
        </a:xfrm>
        <a:prstGeom prst="rect">
          <a:avLst/>
        </a:prstGeom>
        <a:noFill/>
        <a:ln w="9525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304800</xdr:colOff>
      <xdr:row>46</xdr:row>
      <xdr:rowOff>85724</xdr:rowOff>
    </xdr:from>
    <xdr:to>
      <xdr:col>29</xdr:col>
      <xdr:colOff>34062</xdr:colOff>
      <xdr:row>53</xdr:row>
      <xdr:rowOff>66674</xdr:rowOff>
    </xdr:to>
    <xdr:pic>
      <xdr:nvPicPr>
        <xdr:cNvPr id="34" name="Picture 48">
          <a:extLst>
            <a:ext uri="{FF2B5EF4-FFF2-40B4-BE49-F238E27FC236}">
              <a16:creationId xmlns:a16="http://schemas.microsoft.com/office/drawing/2014/main" id="{C0E4969E-538F-4874-9808-8C82975B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4875" y="7800974"/>
          <a:ext cx="5825262" cy="1152525"/>
        </a:xfrm>
        <a:prstGeom prst="rect">
          <a:avLst/>
        </a:prstGeom>
        <a:noFill/>
        <a:ln w="9525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409576</xdr:colOff>
      <xdr:row>51</xdr:row>
      <xdr:rowOff>19050</xdr:rowOff>
    </xdr:from>
    <xdr:to>
      <xdr:col>2</xdr:col>
      <xdr:colOff>485776</xdr:colOff>
      <xdr:row>53</xdr:row>
      <xdr:rowOff>57149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BC1D0CCF-8EF1-4EEF-AA1D-ADC2CAB5A110}"/>
            </a:ext>
          </a:extLst>
        </xdr:cNvPr>
        <xdr:cNvSpPr/>
      </xdr:nvSpPr>
      <xdr:spPr>
        <a:xfrm>
          <a:off x="1190626" y="8582025"/>
          <a:ext cx="952500" cy="361949"/>
        </a:xfrm>
        <a:prstGeom prst="rect">
          <a:avLst/>
        </a:prstGeom>
        <a:noFill/>
        <a:ln w="95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5</xdr:col>
      <xdr:colOff>438149</xdr:colOff>
      <xdr:row>51</xdr:row>
      <xdr:rowOff>9524</xdr:rowOff>
    </xdr:from>
    <xdr:to>
      <xdr:col>7</xdr:col>
      <xdr:colOff>209549</xdr:colOff>
      <xdr:row>53</xdr:row>
      <xdr:rowOff>95249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848E8869-6A77-45E1-8189-712B4AE46737}"/>
            </a:ext>
          </a:extLst>
        </xdr:cNvPr>
        <xdr:cNvSpPr/>
      </xdr:nvSpPr>
      <xdr:spPr>
        <a:xfrm>
          <a:off x="4133849" y="8572499"/>
          <a:ext cx="1000125" cy="409575"/>
        </a:xfrm>
        <a:prstGeom prst="rect">
          <a:avLst/>
        </a:prstGeom>
        <a:noFill/>
        <a:ln w="95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 editAs="oneCell">
    <xdr:from>
      <xdr:col>17</xdr:col>
      <xdr:colOff>590550</xdr:colOff>
      <xdr:row>14</xdr:row>
      <xdr:rowOff>104774</xdr:rowOff>
    </xdr:from>
    <xdr:to>
      <xdr:col>25</xdr:col>
      <xdr:colOff>299422</xdr:colOff>
      <xdr:row>19</xdr:row>
      <xdr:rowOff>66675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2793A2F-7CF6-4724-B958-FC200BCAD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9" t="4167"/>
        <a:stretch/>
      </xdr:blipFill>
      <xdr:spPr bwMode="auto">
        <a:xfrm>
          <a:off x="11306175" y="2409824"/>
          <a:ext cx="4680922" cy="847726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552450</xdr:colOff>
      <xdr:row>22</xdr:row>
      <xdr:rowOff>152400</xdr:rowOff>
    </xdr:from>
    <xdr:to>
      <xdr:col>29</xdr:col>
      <xdr:colOff>466725</xdr:colOff>
      <xdr:row>37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EBCA522-6C2D-475B-94C3-38D24D67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3867150"/>
          <a:ext cx="6619875" cy="238125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581025</xdr:colOff>
      <xdr:row>40</xdr:row>
      <xdr:rowOff>133350</xdr:rowOff>
    </xdr:from>
    <xdr:to>
      <xdr:col>24</xdr:col>
      <xdr:colOff>373546</xdr:colOff>
      <xdr:row>45</xdr:row>
      <xdr:rowOff>76200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333FE8C-70B9-465D-B926-20DAA79A72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9" t="4167"/>
        <a:stretch/>
      </xdr:blipFill>
      <xdr:spPr bwMode="auto">
        <a:xfrm>
          <a:off x="11296650" y="6877050"/>
          <a:ext cx="4154971" cy="75247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85</xdr:row>
      <xdr:rowOff>142875</xdr:rowOff>
    </xdr:from>
    <xdr:to>
      <xdr:col>13</xdr:col>
      <xdr:colOff>819150</xdr:colOff>
      <xdr:row>91</xdr:row>
      <xdr:rowOff>152400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A99429B-CFD3-4093-988F-1FE5C707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94" t="13655" b="69798"/>
        <a:stretch>
          <a:fillRect/>
        </a:stretch>
      </xdr:blipFill>
      <xdr:spPr bwMode="auto">
        <a:xfrm>
          <a:off x="4562475" y="14173200"/>
          <a:ext cx="6496050" cy="9810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161925</xdr:colOff>
      <xdr:row>0</xdr:row>
      <xdr:rowOff>0</xdr:rowOff>
    </xdr:from>
    <xdr:to>
      <xdr:col>9</xdr:col>
      <xdr:colOff>47625</xdr:colOff>
      <xdr:row>5</xdr:row>
      <xdr:rowOff>85725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5620FBF2-2529-43B2-94AA-C170EF76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23" t="40198" r="30273" b="40588"/>
        <a:stretch>
          <a:fillRect/>
        </a:stretch>
      </xdr:blipFill>
      <xdr:spPr bwMode="auto">
        <a:xfrm>
          <a:off x="3724275" y="0"/>
          <a:ext cx="3590925" cy="9334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5</xdr:row>
      <xdr:rowOff>133350</xdr:rowOff>
    </xdr:from>
    <xdr:to>
      <xdr:col>10</xdr:col>
      <xdr:colOff>647700</xdr:colOff>
      <xdr:row>10</xdr:row>
      <xdr:rowOff>9525</xdr:rowOff>
    </xdr:to>
    <xdr:pic>
      <xdr:nvPicPr>
        <xdr:cNvPr id="4" name="Object 3">
          <a:extLst>
            <a:ext uri="{FF2B5EF4-FFF2-40B4-BE49-F238E27FC236}">
              <a16:creationId xmlns:a16="http://schemas.microsoft.com/office/drawing/2014/main" id="{FC50EE00-6B78-4387-9731-055668FD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981075"/>
          <a:ext cx="4800600" cy="800100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</xdr:pic>
    <xdr:clientData/>
  </xdr:twoCellAnchor>
  <xdr:twoCellAnchor>
    <xdr:from>
      <xdr:col>12</xdr:col>
      <xdr:colOff>104775</xdr:colOff>
      <xdr:row>64</xdr:row>
      <xdr:rowOff>142874</xdr:rowOff>
    </xdr:from>
    <xdr:to>
      <xdr:col>21</xdr:col>
      <xdr:colOff>361950</xdr:colOff>
      <xdr:row>82</xdr:row>
      <xdr:rowOff>95249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42CE21C-75DB-41AB-8301-07610CEBB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0</xdr:col>
      <xdr:colOff>0</xdr:colOff>
      <xdr:row>66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CED22C5-4609-4C5F-8636-84ACFE08C4A1}"/>
            </a:ext>
          </a:extLst>
        </xdr:cNvPr>
        <xdr:cNvSpPr>
          <a:spLocks noChangeArrowheads="1"/>
        </xdr:cNvSpPr>
      </xdr:nvSpPr>
      <xdr:spPr bwMode="auto">
        <a:xfrm>
          <a:off x="0" y="10448925"/>
          <a:ext cx="0" cy="32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041F58F-B1FA-40BA-85EE-BBE707270DAD}"/>
            </a:ext>
          </a:extLst>
        </xdr:cNvPr>
        <xdr:cNvSpPr>
          <a:spLocks noChangeArrowheads="1"/>
        </xdr:cNvSpPr>
      </xdr:nvSpPr>
      <xdr:spPr bwMode="auto">
        <a:xfrm>
          <a:off x="0" y="10125075"/>
          <a:ext cx="0" cy="32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2825A94-3B8F-4F77-BA22-3C7C937BDA3E}"/>
            </a:ext>
          </a:extLst>
        </xdr:cNvPr>
        <xdr:cNvSpPr>
          <a:spLocks noChangeArrowheads="1"/>
        </xdr:cNvSpPr>
      </xdr:nvSpPr>
      <xdr:spPr bwMode="auto">
        <a:xfrm>
          <a:off x="0" y="9153525"/>
          <a:ext cx="0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D06F8E3-671B-4918-B375-BA29F642634E}"/>
            </a:ext>
          </a:extLst>
        </xdr:cNvPr>
        <xdr:cNvSpPr>
          <a:spLocks noChangeArrowheads="1"/>
        </xdr:cNvSpPr>
      </xdr:nvSpPr>
      <xdr:spPr bwMode="auto">
        <a:xfrm>
          <a:off x="0" y="8667750"/>
          <a:ext cx="0" cy="32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019F3CF-6FEC-4EFB-9CA1-2260C5D55E96}"/>
            </a:ext>
          </a:extLst>
        </xdr:cNvPr>
        <xdr:cNvSpPr>
          <a:spLocks noChangeArrowheads="1"/>
        </xdr:cNvSpPr>
      </xdr:nvSpPr>
      <xdr:spPr bwMode="auto">
        <a:xfrm>
          <a:off x="0" y="8667750"/>
          <a:ext cx="0" cy="32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50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6872074-864D-45C3-8CA4-86A6D2D9F6E1}"/>
            </a:ext>
          </a:extLst>
        </xdr:cNvPr>
        <xdr:cNvSpPr>
          <a:spLocks noChangeArrowheads="1"/>
        </xdr:cNvSpPr>
      </xdr:nvSpPr>
      <xdr:spPr bwMode="auto">
        <a:xfrm>
          <a:off x="0" y="8020050"/>
          <a:ext cx="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95DA272-CD37-4B65-A490-EFE90336624F}"/>
            </a:ext>
          </a:extLst>
        </xdr:cNvPr>
        <xdr:cNvSpPr>
          <a:spLocks noChangeArrowheads="1"/>
        </xdr:cNvSpPr>
      </xdr:nvSpPr>
      <xdr:spPr bwMode="auto">
        <a:xfrm>
          <a:off x="0" y="8181975"/>
          <a:ext cx="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52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B6ABF8D-D390-40A7-A4FD-A753D668BE8F}"/>
            </a:ext>
          </a:extLst>
        </xdr:cNvPr>
        <xdr:cNvSpPr>
          <a:spLocks noChangeArrowheads="1"/>
        </xdr:cNvSpPr>
      </xdr:nvSpPr>
      <xdr:spPr bwMode="auto">
        <a:xfrm>
          <a:off x="0" y="8343900"/>
          <a:ext cx="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0</xdr:colOff>
      <xdr:row>48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AB086C6-0097-47F8-A72B-FFCE7E6888E3}"/>
            </a:ext>
          </a:extLst>
        </xdr:cNvPr>
        <xdr:cNvSpPr>
          <a:spLocks noChangeArrowheads="1"/>
        </xdr:cNvSpPr>
      </xdr:nvSpPr>
      <xdr:spPr bwMode="auto">
        <a:xfrm>
          <a:off x="0" y="7372350"/>
          <a:ext cx="0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B68D01D-159A-4D85-AB3B-77815DB27B6E}"/>
            </a:ext>
          </a:extLst>
        </xdr:cNvPr>
        <xdr:cNvSpPr>
          <a:spLocks noChangeArrowheads="1"/>
        </xdr:cNvSpPr>
      </xdr:nvSpPr>
      <xdr:spPr bwMode="auto">
        <a:xfrm>
          <a:off x="0" y="7372350"/>
          <a:ext cx="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C532500-3448-4A30-9B41-7A9A62DAF17A}"/>
            </a:ext>
          </a:extLst>
        </xdr:cNvPr>
        <xdr:cNvSpPr>
          <a:spLocks noChangeArrowheads="1"/>
        </xdr:cNvSpPr>
      </xdr:nvSpPr>
      <xdr:spPr bwMode="auto">
        <a:xfrm>
          <a:off x="0" y="7048500"/>
          <a:ext cx="0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42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D0D0897-E9BF-4A02-8C37-8A474922AE89}"/>
            </a:ext>
          </a:extLst>
        </xdr:cNvPr>
        <xdr:cNvSpPr>
          <a:spLocks noChangeArrowheads="1"/>
        </xdr:cNvSpPr>
      </xdr:nvSpPr>
      <xdr:spPr bwMode="auto">
        <a:xfrm>
          <a:off x="0" y="6400800"/>
          <a:ext cx="0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42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EFF4F11-CDC5-4A6E-BAD8-600BD746FD50}"/>
            </a:ext>
          </a:extLst>
        </xdr:cNvPr>
        <xdr:cNvSpPr>
          <a:spLocks noChangeArrowheads="1"/>
        </xdr:cNvSpPr>
      </xdr:nvSpPr>
      <xdr:spPr bwMode="auto">
        <a:xfrm>
          <a:off x="0" y="6400800"/>
          <a:ext cx="0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361950</xdr:colOff>
          <xdr:row>33</xdr:row>
          <xdr:rowOff>19050</xdr:rowOff>
        </xdr:from>
        <xdr:to>
          <xdr:col>4</xdr:col>
          <xdr:colOff>600075</xdr:colOff>
          <xdr:row>36</xdr:row>
          <xdr:rowOff>95250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32D58603-6688-4F20-8BB7-D20A251A95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62</xdr:row>
          <xdr:rowOff>104775</xdr:rowOff>
        </xdr:from>
        <xdr:to>
          <xdr:col>11</xdr:col>
          <xdr:colOff>76200</xdr:colOff>
          <xdr:row>68</xdr:row>
          <xdr:rowOff>114300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E397A5C9-EC9A-4E42-A911-8F42749DB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76</xdr:row>
          <xdr:rowOff>9525</xdr:rowOff>
        </xdr:from>
        <xdr:to>
          <xdr:col>1</xdr:col>
          <xdr:colOff>19050</xdr:colOff>
          <xdr:row>77</xdr:row>
          <xdr:rowOff>142875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F497F286-E200-4244-A041-598FCC971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80</xdr:row>
          <xdr:rowOff>38100</xdr:rowOff>
        </xdr:from>
        <xdr:to>
          <xdr:col>1</xdr:col>
          <xdr:colOff>190500</xdr:colOff>
          <xdr:row>82</xdr:row>
          <xdr:rowOff>76200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4E3EB077-7262-40E0-8AAA-6451B65907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87</xdr:row>
          <xdr:rowOff>9525</xdr:rowOff>
        </xdr:from>
        <xdr:to>
          <xdr:col>2</xdr:col>
          <xdr:colOff>447675</xdr:colOff>
          <xdr:row>89</xdr:row>
          <xdr:rowOff>142875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642C1942-970F-4709-A0F2-7BFEA11A61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115</xdr:row>
          <xdr:rowOff>19050</xdr:rowOff>
        </xdr:from>
        <xdr:to>
          <xdr:col>4</xdr:col>
          <xdr:colOff>495300</xdr:colOff>
          <xdr:row>117</xdr:row>
          <xdr:rowOff>133350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EACA4E4B-9644-4078-B4CA-C4B9280F7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126</xdr:row>
          <xdr:rowOff>28575</xdr:rowOff>
        </xdr:from>
        <xdr:to>
          <xdr:col>3</xdr:col>
          <xdr:colOff>295275</xdr:colOff>
          <xdr:row>128</xdr:row>
          <xdr:rowOff>152400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1C01E403-086C-45CC-92A4-AB76A80B4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133</xdr:row>
          <xdr:rowOff>114300</xdr:rowOff>
        </xdr:from>
        <xdr:to>
          <xdr:col>3</xdr:col>
          <xdr:colOff>371475</xdr:colOff>
          <xdr:row>136</xdr:row>
          <xdr:rowOff>76200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3B95D647-2AE0-4534-983E-01173095F4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140</xdr:row>
          <xdr:rowOff>57150</xdr:rowOff>
        </xdr:from>
        <xdr:to>
          <xdr:col>3</xdr:col>
          <xdr:colOff>819150</xdr:colOff>
          <xdr:row>143</xdr:row>
          <xdr:rowOff>9525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4A6E624B-D1CF-47E3-8587-AE2AC95C25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158</xdr:row>
          <xdr:rowOff>19050</xdr:rowOff>
        </xdr:from>
        <xdr:to>
          <xdr:col>3</xdr:col>
          <xdr:colOff>447675</xdr:colOff>
          <xdr:row>160</xdr:row>
          <xdr:rowOff>114300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3DFA0C75-3B10-4625-8D5B-BC1B685360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164</xdr:row>
          <xdr:rowOff>104775</xdr:rowOff>
        </xdr:from>
        <xdr:to>
          <xdr:col>2</xdr:col>
          <xdr:colOff>123825</xdr:colOff>
          <xdr:row>166</xdr:row>
          <xdr:rowOff>152400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211FA45F-3998-4D49-84AC-63A0072CC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179</xdr:row>
          <xdr:rowOff>114300</xdr:rowOff>
        </xdr:from>
        <xdr:to>
          <xdr:col>2</xdr:col>
          <xdr:colOff>266700</xdr:colOff>
          <xdr:row>185</xdr:row>
          <xdr:rowOff>28575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36F21626-DC32-4714-A4F7-A9858B2676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v8_viacrovnicove%20modely_rie&#353;en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daje"/>
      <sheetName val="štrukturálna forma"/>
      <sheetName val="kvantifikačný zápis"/>
      <sheetName val="redukovaná forma"/>
      <sheetName val="identifikácia"/>
      <sheetName val="príprava údajov pre Gretl"/>
      <sheetName val="výstup z Gretlu"/>
      <sheetName val="porovnanie výstupov"/>
      <sheetName val="metodologický prístup"/>
      <sheetName val="DMNS_riešenie cez vzťah 8.16"/>
      <sheetName val="DMNS_riešenie cez vzťah 8.14"/>
      <sheetName val="DMNS_pre 1. rovnicu"/>
      <sheetName val="DMNŠ_neriešené_výpočty Rsq. a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1">
          <cell r="D71" t="str">
            <v>Yi skut</v>
          </cell>
          <cell r="E71" t="str">
            <v>Yi vyr</v>
          </cell>
        </row>
        <row r="72">
          <cell r="D72">
            <v>2.81</v>
          </cell>
          <cell r="E72">
            <v>3.1590113672206619</v>
          </cell>
        </row>
        <row r="73">
          <cell r="D73">
            <v>3.14</v>
          </cell>
          <cell r="E73">
            <v>3.1613792954665541</v>
          </cell>
        </row>
        <row r="74">
          <cell r="D74">
            <v>3.43</v>
          </cell>
          <cell r="E74">
            <v>3.2346954195541326</v>
          </cell>
        </row>
        <row r="75">
          <cell r="D75">
            <v>3.41</v>
          </cell>
          <cell r="E75">
            <v>3.1904190818378684</v>
          </cell>
        </row>
        <row r="76">
          <cell r="D76">
            <v>3.31</v>
          </cell>
          <cell r="E76">
            <v>3.0386744240912478</v>
          </cell>
        </row>
        <row r="77">
          <cell r="D77">
            <v>3.12</v>
          </cell>
          <cell r="E77">
            <v>3.1797815866092547</v>
          </cell>
        </row>
        <row r="78">
          <cell r="D78">
            <v>3.11</v>
          </cell>
          <cell r="E78">
            <v>3.2013795896337394</v>
          </cell>
        </row>
        <row r="79">
          <cell r="D79">
            <v>3.02</v>
          </cell>
          <cell r="E79">
            <v>3.0879728578721615</v>
          </cell>
        </row>
        <row r="80">
          <cell r="D80">
            <v>2.96</v>
          </cell>
          <cell r="E80">
            <v>3.0499483870852613</v>
          </cell>
        </row>
        <row r="81">
          <cell r="D81">
            <v>2.93</v>
          </cell>
          <cell r="E81">
            <v>2.9367379906284148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11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5.emf"/><Relationship Id="rId7" Type="http://schemas.openxmlformats.org/officeDocument/2006/relationships/image" Target="../media/image8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13.emf"/><Relationship Id="rId2" Type="http://schemas.openxmlformats.org/officeDocument/2006/relationships/drawing" Target="../drawings/drawing4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10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23" Type="http://schemas.openxmlformats.org/officeDocument/2006/relationships/image" Target="../media/image1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9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13" Type="http://schemas.openxmlformats.org/officeDocument/2006/relationships/image" Target="../media/image9.emf"/><Relationship Id="rId18" Type="http://schemas.openxmlformats.org/officeDocument/2006/relationships/oleObject" Target="../embeddings/oleObject19.bin"/><Relationship Id="rId26" Type="http://schemas.openxmlformats.org/officeDocument/2006/relationships/oleObject" Target="../embeddings/oleObject23.bin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3.emf"/><Relationship Id="rId7" Type="http://schemas.openxmlformats.org/officeDocument/2006/relationships/image" Target="../media/image30.emf"/><Relationship Id="rId12" Type="http://schemas.openxmlformats.org/officeDocument/2006/relationships/oleObject" Target="../embeddings/oleObject16.bin"/><Relationship Id="rId17" Type="http://schemas.openxmlformats.org/officeDocument/2006/relationships/image" Target="../media/image11.emf"/><Relationship Id="rId25" Type="http://schemas.openxmlformats.org/officeDocument/2006/relationships/image" Target="../media/image15.emf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18.bin"/><Relationship Id="rId20" Type="http://schemas.openxmlformats.org/officeDocument/2006/relationships/oleObject" Target="../embeddings/oleObject20.bin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3.bin"/><Relationship Id="rId11" Type="http://schemas.openxmlformats.org/officeDocument/2006/relationships/image" Target="../media/image8.emf"/><Relationship Id="rId24" Type="http://schemas.openxmlformats.org/officeDocument/2006/relationships/oleObject" Target="../embeddings/oleObject22.bin"/><Relationship Id="rId5" Type="http://schemas.openxmlformats.org/officeDocument/2006/relationships/image" Target="../media/image29.emf"/><Relationship Id="rId15" Type="http://schemas.openxmlformats.org/officeDocument/2006/relationships/image" Target="../media/image10.emf"/><Relationship Id="rId23" Type="http://schemas.openxmlformats.org/officeDocument/2006/relationships/image" Target="../media/image14.emf"/><Relationship Id="rId28" Type="http://schemas.openxmlformats.org/officeDocument/2006/relationships/comments" Target="../comments1.xml"/><Relationship Id="rId10" Type="http://schemas.openxmlformats.org/officeDocument/2006/relationships/oleObject" Target="../embeddings/oleObject15.bin"/><Relationship Id="rId19" Type="http://schemas.openxmlformats.org/officeDocument/2006/relationships/image" Target="../media/image12.emf"/><Relationship Id="rId4" Type="http://schemas.openxmlformats.org/officeDocument/2006/relationships/oleObject" Target="../embeddings/oleObject12.bin"/><Relationship Id="rId9" Type="http://schemas.openxmlformats.org/officeDocument/2006/relationships/image" Target="../media/image7.emf"/><Relationship Id="rId14" Type="http://schemas.openxmlformats.org/officeDocument/2006/relationships/oleObject" Target="../embeddings/oleObject17.bin"/><Relationship Id="rId22" Type="http://schemas.openxmlformats.org/officeDocument/2006/relationships/oleObject" Target="../embeddings/oleObject21.bin"/><Relationship Id="rId27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/>
  </sheetViews>
  <sheetFormatPr defaultRowHeight="12.75" x14ac:dyDescent="0.2"/>
  <cols>
    <col min="5" max="5" width="11.140625" customWidth="1"/>
    <col min="6" max="6" width="11.28515625" customWidth="1"/>
    <col min="7" max="7" width="10.85546875" customWidth="1"/>
    <col min="8" max="8" width="9.140625" customWidth="1"/>
  </cols>
  <sheetData>
    <row r="1" spans="1:9" ht="15.75" x14ac:dyDescent="0.25">
      <c r="A1" s="185" t="s">
        <v>260</v>
      </c>
      <c r="B1" s="74"/>
      <c r="C1" s="74"/>
      <c r="D1" s="74"/>
      <c r="E1" s="74"/>
      <c r="F1" s="74"/>
      <c r="G1" s="74"/>
      <c r="H1" s="74"/>
      <c r="I1" s="74"/>
    </row>
    <row r="2" spans="1:9" ht="15.75" x14ac:dyDescent="0.25">
      <c r="A2" s="186"/>
      <c r="B2" s="187" t="s">
        <v>261</v>
      </c>
      <c r="C2" s="187"/>
      <c r="D2" s="187"/>
      <c r="E2" s="187"/>
      <c r="F2" s="187"/>
      <c r="G2" s="186"/>
      <c r="H2" s="186"/>
      <c r="I2" s="74"/>
    </row>
    <row r="3" spans="1:9" ht="15.75" x14ac:dyDescent="0.25">
      <c r="A3" s="186"/>
      <c r="B3" s="187" t="s">
        <v>262</v>
      </c>
      <c r="C3" s="187"/>
      <c r="D3" s="187"/>
      <c r="E3" s="187"/>
      <c r="F3" s="187"/>
      <c r="G3" s="186"/>
      <c r="H3" s="186"/>
      <c r="I3" s="74"/>
    </row>
    <row r="4" spans="1:9" ht="15.75" x14ac:dyDescent="0.25">
      <c r="A4" s="186"/>
      <c r="B4" s="187" t="s">
        <v>263</v>
      </c>
      <c r="C4" s="187"/>
      <c r="D4" s="187"/>
      <c r="E4" s="187"/>
      <c r="F4" s="187"/>
      <c r="G4" s="186"/>
      <c r="H4" s="186"/>
      <c r="I4" s="74"/>
    </row>
    <row r="5" spans="1:9" ht="15.75" x14ac:dyDescent="0.25">
      <c r="A5" s="186"/>
      <c r="B5" s="187" t="s">
        <v>264</v>
      </c>
      <c r="C5" s="187"/>
      <c r="D5" s="187"/>
      <c r="E5" s="187"/>
      <c r="F5" s="187"/>
      <c r="G5" s="186"/>
      <c r="H5" s="186"/>
      <c r="I5" s="74"/>
    </row>
    <row r="6" spans="1:9" ht="15" x14ac:dyDescent="0.2">
      <c r="A6" s="74"/>
      <c r="B6" s="74"/>
      <c r="C6" s="74"/>
      <c r="D6" s="74"/>
      <c r="E6" s="74"/>
      <c r="F6" s="74"/>
      <c r="G6" s="74"/>
      <c r="H6" s="74"/>
      <c r="I6" s="74"/>
    </row>
    <row r="7" spans="1:9" s="2" customFormat="1" ht="15" x14ac:dyDescent="0.25">
      <c r="A7" s="1" t="s">
        <v>0</v>
      </c>
    </row>
    <row r="8" spans="1:9" ht="14.25" x14ac:dyDescent="0.2">
      <c r="A8" s="72" t="s">
        <v>1</v>
      </c>
    </row>
    <row r="9" spans="1:9" x14ac:dyDescent="0.2">
      <c r="A9" s="3" t="s">
        <v>2</v>
      </c>
      <c r="F9">
        <v>4</v>
      </c>
      <c r="H9" t="s">
        <v>3</v>
      </c>
    </row>
    <row r="10" spans="1:9" x14ac:dyDescent="0.2">
      <c r="A10" s="3" t="s">
        <v>4</v>
      </c>
      <c r="F10">
        <v>5</v>
      </c>
      <c r="H10" s="3" t="s">
        <v>5</v>
      </c>
    </row>
    <row r="11" spans="1:9" x14ac:dyDescent="0.2">
      <c r="A11" s="3" t="s">
        <v>6</v>
      </c>
    </row>
    <row r="12" spans="1:9" x14ac:dyDescent="0.2">
      <c r="A12" s="3" t="s">
        <v>7</v>
      </c>
    </row>
    <row r="13" spans="1:9" x14ac:dyDescent="0.2">
      <c r="A13" s="3" t="s">
        <v>8</v>
      </c>
    </row>
    <row r="14" spans="1:9" x14ac:dyDescent="0.2">
      <c r="A14" s="3" t="s">
        <v>9</v>
      </c>
    </row>
    <row r="15" spans="1:9" x14ac:dyDescent="0.2">
      <c r="A15" s="3"/>
    </row>
    <row r="16" spans="1:9" x14ac:dyDescent="0.2">
      <c r="A16" s="3" t="s">
        <v>10</v>
      </c>
      <c r="B16" s="3" t="s">
        <v>11</v>
      </c>
      <c r="C16" s="3" t="s">
        <v>12</v>
      </c>
    </row>
    <row r="17" spans="1:13" x14ac:dyDescent="0.2">
      <c r="A17" s="3"/>
      <c r="B17" s="3" t="s">
        <v>13</v>
      </c>
      <c r="C17" s="3" t="s">
        <v>14</v>
      </c>
    </row>
    <row r="18" spans="1:13" x14ac:dyDescent="0.2">
      <c r="A18" s="3"/>
      <c r="B18" s="3" t="s">
        <v>15</v>
      </c>
      <c r="C18" s="3" t="s">
        <v>16</v>
      </c>
    </row>
    <row r="20" spans="1:13" x14ac:dyDescent="0.2">
      <c r="A20" s="3" t="s">
        <v>17</v>
      </c>
      <c r="M20" t="s">
        <v>18</v>
      </c>
    </row>
    <row r="21" spans="1:13" x14ac:dyDescent="0.2">
      <c r="A21" s="3" t="s">
        <v>19</v>
      </c>
      <c r="E21" t="s">
        <v>20</v>
      </c>
      <c r="F21" s="2"/>
      <c r="G21" s="2"/>
      <c r="H21" s="2"/>
      <c r="I21" s="2"/>
      <c r="J21" s="2"/>
    </row>
    <row r="22" spans="1:13" x14ac:dyDescent="0.2">
      <c r="E22" t="s">
        <v>21</v>
      </c>
    </row>
    <row r="23" spans="1:13" x14ac:dyDescent="0.2">
      <c r="E23" t="s">
        <v>22</v>
      </c>
    </row>
    <row r="25" spans="1:13" x14ac:dyDescent="0.2">
      <c r="B25" s="4" t="s">
        <v>23</v>
      </c>
      <c r="C25" s="5" t="s">
        <v>24</v>
      </c>
      <c r="D25" s="4" t="s">
        <v>25</v>
      </c>
      <c r="E25" s="6" t="s">
        <v>26</v>
      </c>
      <c r="F25" s="6" t="s">
        <v>27</v>
      </c>
      <c r="G25" s="6" t="s">
        <v>28</v>
      </c>
      <c r="H25" s="6" t="s">
        <v>29</v>
      </c>
    </row>
    <row r="26" spans="1:13" x14ac:dyDescent="0.2">
      <c r="A26" s="3" t="s">
        <v>30</v>
      </c>
      <c r="B26" s="7">
        <f>G26-H26</f>
        <v>3</v>
      </c>
      <c r="C26" s="4" t="s">
        <v>31</v>
      </c>
      <c r="D26" s="7">
        <f>F26-1</f>
        <v>1</v>
      </c>
      <c r="E26" s="8">
        <v>4</v>
      </c>
      <c r="F26" s="8">
        <v>2</v>
      </c>
      <c r="G26" s="8">
        <v>5</v>
      </c>
      <c r="H26" s="8">
        <v>2</v>
      </c>
      <c r="I26" s="3" t="s">
        <v>32</v>
      </c>
    </row>
    <row r="27" spans="1:13" x14ac:dyDescent="0.2">
      <c r="A27" s="3" t="s">
        <v>33</v>
      </c>
      <c r="B27" s="7">
        <f>G27-H27</f>
        <v>3</v>
      </c>
      <c r="C27" s="4" t="s">
        <v>31</v>
      </c>
      <c r="D27" s="7">
        <f>F27-1</f>
        <v>1</v>
      </c>
      <c r="E27" s="8">
        <v>4</v>
      </c>
      <c r="F27" s="8">
        <v>2</v>
      </c>
      <c r="G27" s="8">
        <v>5</v>
      </c>
      <c r="H27" s="8">
        <v>2</v>
      </c>
      <c r="I27" t="s">
        <v>34</v>
      </c>
    </row>
    <row r="28" spans="1:13" x14ac:dyDescent="0.2">
      <c r="A28" s="3" t="s">
        <v>35</v>
      </c>
      <c r="B28" s="7">
        <f>G28-H28</f>
        <v>2</v>
      </c>
      <c r="C28" s="4" t="s">
        <v>31</v>
      </c>
      <c r="D28" s="7">
        <f>F28-1</f>
        <v>0</v>
      </c>
      <c r="E28" s="8">
        <v>4</v>
      </c>
      <c r="F28" s="8">
        <v>1</v>
      </c>
      <c r="G28" s="8">
        <v>5</v>
      </c>
      <c r="H28" s="8">
        <v>3</v>
      </c>
      <c r="I28" t="s">
        <v>36</v>
      </c>
    </row>
    <row r="29" spans="1:13" ht="15" x14ac:dyDescent="0.25">
      <c r="A29" s="9" t="s">
        <v>37</v>
      </c>
      <c r="B29" s="10" t="s">
        <v>38</v>
      </c>
      <c r="C29" s="11"/>
      <c r="D29" s="11"/>
      <c r="E29" s="11"/>
      <c r="F29" s="11"/>
      <c r="G29" s="11"/>
      <c r="H29" s="11"/>
      <c r="I29" s="12" t="s">
        <v>39</v>
      </c>
      <c r="J29" s="13"/>
      <c r="K29" s="13"/>
      <c r="L29" s="13"/>
    </row>
    <row r="30" spans="1:13" x14ac:dyDescent="0.2">
      <c r="I30" s="14" t="s">
        <v>40</v>
      </c>
    </row>
    <row r="31" spans="1:13" ht="15" x14ac:dyDescent="0.25">
      <c r="A31" s="15" t="s">
        <v>41</v>
      </c>
    </row>
    <row r="32" spans="1:13" ht="5.25" customHeight="1" x14ac:dyDescent="0.2"/>
    <row r="33" spans="1:2" x14ac:dyDescent="0.2">
      <c r="A33" s="16" t="s">
        <v>42</v>
      </c>
    </row>
    <row r="34" spans="1:2" x14ac:dyDescent="0.2">
      <c r="A34" s="16" t="s">
        <v>43</v>
      </c>
    </row>
    <row r="35" spans="1:2" x14ac:dyDescent="0.2">
      <c r="B35" s="3" t="s">
        <v>44</v>
      </c>
    </row>
  </sheetData>
  <mergeCells count="1">
    <mergeCell ref="B29:H29"/>
  </mergeCells>
  <pageMargins left="0.47244094488188976" right="0.39370078740157483" top="0.39370078740157483" bottom="0.39370078740157483" header="0" footer="0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defaultRowHeight="12.75" x14ac:dyDescent="0.2"/>
  <cols>
    <col min="9" max="9" width="3.28515625" customWidth="1"/>
  </cols>
  <sheetData>
    <row r="1" spans="1:10" ht="15" x14ac:dyDescent="0.25">
      <c r="A1" s="17" t="s">
        <v>45</v>
      </c>
      <c r="J1" s="3" t="s">
        <v>58</v>
      </c>
    </row>
    <row r="2" spans="1:10" x14ac:dyDescent="0.2">
      <c r="A2" t="s">
        <v>46</v>
      </c>
      <c r="J2" s="3" t="s">
        <v>59</v>
      </c>
    </row>
    <row r="3" spans="1:10" x14ac:dyDescent="0.2">
      <c r="A3" t="s">
        <v>47</v>
      </c>
      <c r="J3" s="3" t="s">
        <v>60</v>
      </c>
    </row>
    <row r="4" spans="1:10" x14ac:dyDescent="0.2">
      <c r="A4" t="s">
        <v>48</v>
      </c>
      <c r="J4" t="s">
        <v>61</v>
      </c>
    </row>
    <row r="5" spans="1:10" x14ac:dyDescent="0.2">
      <c r="A5" t="s">
        <v>18</v>
      </c>
      <c r="J5" t="s">
        <v>62</v>
      </c>
    </row>
    <row r="6" spans="1:10" x14ac:dyDescent="0.2">
      <c r="J6" t="s">
        <v>63</v>
      </c>
    </row>
    <row r="9" spans="1:10" x14ac:dyDescent="0.2">
      <c r="G9" s="18" t="s">
        <v>49</v>
      </c>
      <c r="H9" s="18"/>
    </row>
    <row r="10" spans="1:10" ht="15" x14ac:dyDescent="0.25">
      <c r="A10" s="19" t="s">
        <v>50</v>
      </c>
      <c r="B10" s="19" t="s">
        <v>51</v>
      </c>
      <c r="C10" s="19" t="s">
        <v>52</v>
      </c>
      <c r="D10" s="19" t="s">
        <v>53</v>
      </c>
      <c r="E10" s="19" t="s">
        <v>54</v>
      </c>
      <c r="F10" s="19" t="s">
        <v>55</v>
      </c>
      <c r="G10" s="19" t="s">
        <v>56</v>
      </c>
      <c r="H10" s="19" t="s">
        <v>57</v>
      </c>
    </row>
    <row r="11" spans="1:10" x14ac:dyDescent="0.2">
      <c r="A11" s="20">
        <v>167.5</v>
      </c>
      <c r="B11" s="20">
        <v>321.8</v>
      </c>
      <c r="C11" s="20">
        <v>3.14</v>
      </c>
      <c r="D11" s="21">
        <v>4.0400999999999989</v>
      </c>
      <c r="E11" s="20">
        <v>2.0499999999999998</v>
      </c>
      <c r="F11" s="20">
        <v>770.2</v>
      </c>
      <c r="G11" s="20">
        <v>144.1</v>
      </c>
      <c r="H11" s="20">
        <v>2.81</v>
      </c>
    </row>
    <row r="12" spans="1:10" x14ac:dyDescent="0.2">
      <c r="A12" s="20">
        <v>156.19999999999999</v>
      </c>
      <c r="B12" s="20">
        <v>345.2</v>
      </c>
      <c r="C12" s="20">
        <v>3.43</v>
      </c>
      <c r="D12" s="21">
        <v>7.3441000000000001</v>
      </c>
      <c r="E12" s="20">
        <v>2.89</v>
      </c>
      <c r="F12" s="20">
        <v>792.7</v>
      </c>
      <c r="G12" s="20">
        <v>167.5</v>
      </c>
      <c r="H12" s="20">
        <v>3.14</v>
      </c>
    </row>
    <row r="13" spans="1:10" x14ac:dyDescent="0.2">
      <c r="A13" s="20">
        <v>167.2</v>
      </c>
      <c r="B13" s="20">
        <v>334.4</v>
      </c>
      <c r="C13" s="22">
        <v>3.41</v>
      </c>
      <c r="D13" s="21">
        <v>7.952399999999999</v>
      </c>
      <c r="E13" s="22">
        <v>2.85</v>
      </c>
      <c r="F13" s="20">
        <v>876.4</v>
      </c>
      <c r="G13" s="20">
        <v>156.19999999999999</v>
      </c>
      <c r="H13" s="20">
        <v>3.43</v>
      </c>
    </row>
    <row r="14" spans="1:10" x14ac:dyDescent="0.2">
      <c r="A14" s="20">
        <v>169.8</v>
      </c>
      <c r="B14" s="20">
        <v>319.89999999999998</v>
      </c>
      <c r="C14" s="22">
        <v>3.31</v>
      </c>
      <c r="D14" s="21">
        <v>2.4336000000000002</v>
      </c>
      <c r="E14" s="22">
        <v>1.24</v>
      </c>
      <c r="F14" s="20">
        <v>856.6</v>
      </c>
      <c r="G14" s="20">
        <v>167.2</v>
      </c>
      <c r="H14" s="20">
        <v>3.41</v>
      </c>
    </row>
    <row r="15" spans="1:10" x14ac:dyDescent="0.2">
      <c r="A15" s="20">
        <v>188.8</v>
      </c>
      <c r="B15" s="20">
        <v>343</v>
      </c>
      <c r="C15" s="22">
        <v>3.12</v>
      </c>
      <c r="D15" s="21">
        <v>6.5025000000000004</v>
      </c>
      <c r="E15" s="22">
        <v>2.8</v>
      </c>
      <c r="F15" s="20">
        <v>888.1</v>
      </c>
      <c r="G15" s="20">
        <v>169.8</v>
      </c>
      <c r="H15" s="20">
        <v>3.31</v>
      </c>
    </row>
    <row r="16" spans="1:10" x14ac:dyDescent="0.2">
      <c r="A16" s="20">
        <v>186.5</v>
      </c>
      <c r="B16" s="20">
        <v>367.9</v>
      </c>
      <c r="C16" s="22">
        <v>3.11</v>
      </c>
      <c r="D16" s="21">
        <v>10.24</v>
      </c>
      <c r="E16" s="22">
        <v>3.36</v>
      </c>
      <c r="F16" s="20">
        <v>959.8</v>
      </c>
      <c r="G16" s="20">
        <v>188.8</v>
      </c>
      <c r="H16" s="20">
        <v>3.12</v>
      </c>
    </row>
    <row r="17" spans="1:8" x14ac:dyDescent="0.2">
      <c r="A17" s="20">
        <v>195.7</v>
      </c>
      <c r="B17" s="20">
        <v>350.3</v>
      </c>
      <c r="C17" s="22">
        <v>3.02</v>
      </c>
      <c r="D17" s="21">
        <v>6.9168999999999992</v>
      </c>
      <c r="E17" s="22">
        <v>2.48</v>
      </c>
      <c r="F17" s="20">
        <v>1012.3</v>
      </c>
      <c r="G17" s="20">
        <v>186.5</v>
      </c>
      <c r="H17" s="20">
        <v>3.11</v>
      </c>
    </row>
    <row r="18" spans="1:8" x14ac:dyDescent="0.2">
      <c r="A18" s="20">
        <v>187.6</v>
      </c>
      <c r="B18" s="20">
        <v>339.1</v>
      </c>
      <c r="C18" s="22">
        <v>2.96</v>
      </c>
      <c r="D18" s="21">
        <v>4.9284000000000008</v>
      </c>
      <c r="E18" s="22">
        <v>2.11</v>
      </c>
      <c r="F18" s="20">
        <v>1014.3</v>
      </c>
      <c r="G18" s="20">
        <v>195.7</v>
      </c>
      <c r="H18" s="20">
        <v>3.02</v>
      </c>
    </row>
    <row r="19" spans="1:8" x14ac:dyDescent="0.2">
      <c r="A19" s="20">
        <v>203.6</v>
      </c>
      <c r="B19" s="20">
        <v>360.7</v>
      </c>
      <c r="C19" s="22">
        <v>2.93</v>
      </c>
      <c r="D19" s="21">
        <v>3.9043999999999999</v>
      </c>
      <c r="E19" s="22">
        <v>1.17</v>
      </c>
      <c r="F19" s="20">
        <v>1053.9000000000001</v>
      </c>
      <c r="G19" s="20">
        <v>187.6</v>
      </c>
      <c r="H19" s="20">
        <v>2.96</v>
      </c>
    </row>
    <row r="26" spans="1:8" x14ac:dyDescent="0.2">
      <c r="A26" s="3"/>
    </row>
    <row r="29" spans="1:8" x14ac:dyDescent="0.2">
      <c r="A29" s="3"/>
    </row>
    <row r="34" spans="1:1" x14ac:dyDescent="0.2">
      <c r="A34" s="3"/>
    </row>
  </sheetData>
  <mergeCells count="1">
    <mergeCell ref="G9:H9"/>
  </mergeCells>
  <pageMargins left="0.47244094488188976" right="0.39370078740157483" top="0.39370078740157483" bottom="0.39370078740157483" header="0" footer="0"/>
  <pageSetup paperSize="9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RowHeight="12.75" x14ac:dyDescent="0.2"/>
  <cols>
    <col min="1" max="1" width="6.5703125" customWidth="1"/>
    <col min="2" max="2" width="42" customWidth="1"/>
    <col min="3" max="4" width="42.7109375" customWidth="1"/>
  </cols>
  <sheetData>
    <row r="1" spans="1:7" ht="13.5" thickBot="1" x14ac:dyDescent="0.25">
      <c r="A1" s="23" t="s">
        <v>64</v>
      </c>
      <c r="B1" s="24" t="s">
        <v>30</v>
      </c>
      <c r="C1" s="24" t="s">
        <v>33</v>
      </c>
      <c r="D1" s="24" t="s">
        <v>35</v>
      </c>
    </row>
    <row r="2" spans="1:7" x14ac:dyDescent="0.2">
      <c r="A2" s="25" t="s">
        <v>65</v>
      </c>
      <c r="B2" s="26" t="s">
        <v>66</v>
      </c>
      <c r="C2" s="26" t="s">
        <v>67</v>
      </c>
      <c r="D2" s="27" t="s">
        <v>68</v>
      </c>
    </row>
    <row r="3" spans="1:7" ht="13.5" thickBot="1" x14ac:dyDescent="0.25">
      <c r="A3" s="28"/>
      <c r="B3" s="29" t="s">
        <v>69</v>
      </c>
      <c r="C3" s="29" t="s">
        <v>70</v>
      </c>
      <c r="D3" s="30" t="s">
        <v>71</v>
      </c>
    </row>
    <row r="4" spans="1:7" x14ac:dyDescent="0.2">
      <c r="A4" s="25" t="s">
        <v>72</v>
      </c>
      <c r="B4" s="26" t="s">
        <v>73</v>
      </c>
      <c r="C4" s="26" t="s">
        <v>74</v>
      </c>
      <c r="D4" s="27" t="s">
        <v>75</v>
      </c>
    </row>
    <row r="5" spans="1:7" ht="13.5" thickBot="1" x14ac:dyDescent="0.25">
      <c r="A5" s="28"/>
      <c r="B5" s="29" t="s">
        <v>76</v>
      </c>
      <c r="C5" s="29" t="s">
        <v>77</v>
      </c>
      <c r="D5" s="30" t="s">
        <v>78</v>
      </c>
    </row>
    <row r="6" spans="1:7" x14ac:dyDescent="0.2">
      <c r="A6" s="25" t="s">
        <v>79</v>
      </c>
      <c r="B6" s="26" t="s">
        <v>80</v>
      </c>
      <c r="C6" s="26" t="s">
        <v>81</v>
      </c>
      <c r="D6" s="27" t="s">
        <v>82</v>
      </c>
    </row>
    <row r="7" spans="1:7" ht="13.5" thickBot="1" x14ac:dyDescent="0.25">
      <c r="A7" s="28"/>
      <c r="B7" s="29" t="s">
        <v>83</v>
      </c>
      <c r="C7" s="29" t="s">
        <v>84</v>
      </c>
      <c r="D7" s="30" t="s">
        <v>85</v>
      </c>
    </row>
    <row r="8" spans="1:7" x14ac:dyDescent="0.2">
      <c r="A8" s="25" t="s">
        <v>86</v>
      </c>
      <c r="B8" s="26" t="s">
        <v>87</v>
      </c>
      <c r="C8" s="26" t="s">
        <v>87</v>
      </c>
      <c r="D8" s="27" t="s">
        <v>88</v>
      </c>
    </row>
    <row r="9" spans="1:7" ht="13.5" thickBot="1" x14ac:dyDescent="0.25">
      <c r="A9" s="28"/>
      <c r="B9" s="29" t="s">
        <v>83</v>
      </c>
      <c r="C9" s="29" t="s">
        <v>83</v>
      </c>
      <c r="D9" s="30" t="s">
        <v>85</v>
      </c>
    </row>
    <row r="10" spans="1:7" x14ac:dyDescent="0.2">
      <c r="A10" s="25" t="s">
        <v>89</v>
      </c>
      <c r="B10" s="26" t="s">
        <v>90</v>
      </c>
      <c r="C10" s="26" t="s">
        <v>91</v>
      </c>
      <c r="D10" s="27" t="s">
        <v>68</v>
      </c>
    </row>
    <row r="11" spans="1:7" ht="13.5" thickBot="1" x14ac:dyDescent="0.25">
      <c r="A11" s="31"/>
      <c r="B11" s="32" t="s">
        <v>92</v>
      </c>
      <c r="C11" s="32" t="s">
        <v>92</v>
      </c>
      <c r="D11" s="33" t="s">
        <v>92</v>
      </c>
      <c r="E11" s="34"/>
      <c r="F11" s="34"/>
      <c r="G11" s="34"/>
    </row>
    <row r="12" spans="1:7" x14ac:dyDescent="0.2">
      <c r="A12" s="25" t="s">
        <v>93</v>
      </c>
      <c r="B12" s="35" t="s">
        <v>94</v>
      </c>
      <c r="C12" s="35" t="s">
        <v>95</v>
      </c>
      <c r="D12" s="36" t="s">
        <v>68</v>
      </c>
    </row>
    <row r="13" spans="1:7" ht="13.5" thickBot="1" x14ac:dyDescent="0.25">
      <c r="A13" s="28"/>
      <c r="B13" s="37" t="s">
        <v>96</v>
      </c>
      <c r="C13" s="37" t="s">
        <v>97</v>
      </c>
      <c r="D13" s="38" t="s">
        <v>71</v>
      </c>
    </row>
    <row r="14" spans="1:7" x14ac:dyDescent="0.2">
      <c r="A14" s="25" t="s">
        <v>98</v>
      </c>
      <c r="B14" s="26" t="s">
        <v>66</v>
      </c>
      <c r="C14" s="26" t="s">
        <v>67</v>
      </c>
      <c r="D14" s="27" t="s">
        <v>68</v>
      </c>
    </row>
    <row r="15" spans="1:7" ht="13.5" thickBot="1" x14ac:dyDescent="0.25">
      <c r="A15" s="28"/>
      <c r="B15" s="29" t="s">
        <v>69</v>
      </c>
      <c r="C15" s="29" t="s">
        <v>70</v>
      </c>
      <c r="D15" s="30" t="s">
        <v>71</v>
      </c>
    </row>
    <row r="17" spans="1:4" x14ac:dyDescent="0.2">
      <c r="A17" s="3" t="s">
        <v>265</v>
      </c>
    </row>
    <row r="18" spans="1:4" x14ac:dyDescent="0.2">
      <c r="A18" s="3" t="s">
        <v>99</v>
      </c>
    </row>
    <row r="22" spans="1:4" x14ac:dyDescent="0.2">
      <c r="D22" s="3"/>
    </row>
    <row r="23" spans="1:4" x14ac:dyDescent="0.2">
      <c r="D23" s="3"/>
    </row>
  </sheetData>
  <pageMargins left="0.47244094488188976" right="0.39370078740157483" top="0.39370078740157483" bottom="0.39370078740157483" header="0" footer="0"/>
  <pageSetup paperSize="9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"/>
  <sheetViews>
    <sheetView workbookViewId="0"/>
  </sheetViews>
  <sheetFormatPr defaultRowHeight="12.75" x14ac:dyDescent="0.2"/>
  <sheetData>
    <row r="1" spans="4:4" ht="15.75" x14ac:dyDescent="0.25">
      <c r="D1" s="145" t="s">
        <v>266</v>
      </c>
    </row>
  </sheetData>
  <pageMargins left="0.7" right="0.7" top="0.75" bottom="0.75" header="0.3" footer="0.3"/>
  <pageSetup paperSize="9"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3"/>
  <sheetViews>
    <sheetView zoomScaleNormal="100" workbookViewId="0"/>
  </sheetViews>
  <sheetFormatPr defaultRowHeight="12.75" x14ac:dyDescent="0.2"/>
  <cols>
    <col min="1" max="1" width="11.7109375" style="66" customWidth="1"/>
    <col min="2" max="2" width="13.140625" style="66" customWidth="1"/>
    <col min="3" max="3" width="8.5703125" style="66" customWidth="1"/>
    <col min="4" max="4" width="12.28515625" style="66" customWidth="1"/>
    <col min="5" max="5" width="9.7109375" style="66" customWidth="1"/>
    <col min="6" max="6" width="8" style="66" customWidth="1"/>
    <col min="7" max="7" width="10.42578125" style="66" customWidth="1"/>
    <col min="8" max="8" width="9.85546875" style="66" customWidth="1"/>
    <col min="9" max="10" width="9.140625" style="66"/>
    <col min="11" max="11" width="9" style="66" customWidth="1"/>
    <col min="12" max="12" width="6.5703125" style="66" customWidth="1"/>
    <col min="13" max="13" width="7.5703125" style="66" customWidth="1"/>
    <col min="14" max="14" width="9.140625" style="66"/>
    <col min="15" max="15" width="7.85546875" style="66" customWidth="1"/>
    <col min="16" max="16" width="9.140625" style="66"/>
    <col min="17" max="17" width="9.42578125" style="66" customWidth="1"/>
    <col min="18" max="18" width="10.5703125" style="66" customWidth="1"/>
    <col min="19" max="16384" width="9.140625" style="66"/>
  </cols>
  <sheetData>
    <row r="1" spans="1:9" ht="15.75" x14ac:dyDescent="0.25">
      <c r="A1" s="64" t="s">
        <v>160</v>
      </c>
      <c r="B1" s="65"/>
      <c r="C1" s="65"/>
    </row>
    <row r="3" spans="1:9" x14ac:dyDescent="0.2">
      <c r="A3" s="58" t="s">
        <v>161</v>
      </c>
      <c r="B3" s="58" t="s">
        <v>50</v>
      </c>
      <c r="C3" s="58" t="s">
        <v>51</v>
      </c>
      <c r="D3" s="58" t="s">
        <v>52</v>
      </c>
      <c r="E3" s="58" t="s">
        <v>53</v>
      </c>
      <c r="F3" s="58" t="s">
        <v>54</v>
      </c>
      <c r="G3" s="58" t="s">
        <v>55</v>
      </c>
      <c r="H3" s="54" t="s">
        <v>155</v>
      </c>
      <c r="I3" s="59"/>
    </row>
    <row r="4" spans="1:9" x14ac:dyDescent="0.2">
      <c r="A4" s="58">
        <v>1</v>
      </c>
      <c r="B4" s="58">
        <v>144.1</v>
      </c>
      <c r="C4" s="58">
        <v>302.2</v>
      </c>
      <c r="D4" s="67">
        <v>2.81</v>
      </c>
      <c r="E4" s="68">
        <v>3.3856000000000002</v>
      </c>
      <c r="F4" s="67">
        <v>1.84</v>
      </c>
      <c r="G4" s="58">
        <v>731.4</v>
      </c>
      <c r="H4" s="58">
        <v>1</v>
      </c>
      <c r="I4" s="3"/>
    </row>
    <row r="5" spans="1:9" x14ac:dyDescent="0.2">
      <c r="A5" s="58">
        <v>2</v>
      </c>
      <c r="B5" s="58">
        <v>167.5</v>
      </c>
      <c r="C5" s="58">
        <v>321.8</v>
      </c>
      <c r="D5" s="67">
        <v>3.14</v>
      </c>
      <c r="E5" s="68">
        <v>4.0400999999999989</v>
      </c>
      <c r="F5" s="67">
        <v>2.0499999999999998</v>
      </c>
      <c r="G5" s="58">
        <v>770.2</v>
      </c>
      <c r="H5" s="58">
        <v>1</v>
      </c>
      <c r="I5" s="41"/>
    </row>
    <row r="6" spans="1:9" x14ac:dyDescent="0.2">
      <c r="A6" s="58">
        <v>3</v>
      </c>
      <c r="B6" s="58">
        <v>156.19999999999999</v>
      </c>
      <c r="C6" s="58">
        <v>345.2</v>
      </c>
      <c r="D6" s="67">
        <v>3.43</v>
      </c>
      <c r="E6" s="68">
        <v>7.3441000000000001</v>
      </c>
      <c r="F6" s="67">
        <v>2.89</v>
      </c>
      <c r="G6" s="58">
        <v>792.7</v>
      </c>
      <c r="H6" s="58">
        <v>1</v>
      </c>
      <c r="I6" s="41"/>
    </row>
    <row r="7" spans="1:9" x14ac:dyDescent="0.2">
      <c r="A7" s="58">
        <v>4</v>
      </c>
      <c r="B7" s="58">
        <v>167.2</v>
      </c>
      <c r="C7" s="58">
        <v>334.4</v>
      </c>
      <c r="D7" s="69">
        <v>3.41</v>
      </c>
      <c r="E7" s="68">
        <v>7.952399999999999</v>
      </c>
      <c r="F7" s="69">
        <v>2.85</v>
      </c>
      <c r="G7" s="58">
        <v>876.4</v>
      </c>
      <c r="H7" s="58">
        <v>1</v>
      </c>
      <c r="I7" s="41"/>
    </row>
    <row r="8" spans="1:9" x14ac:dyDescent="0.2">
      <c r="A8" s="58">
        <v>5</v>
      </c>
      <c r="B8" s="58">
        <v>169.8</v>
      </c>
      <c r="C8" s="58">
        <v>319.89999999999998</v>
      </c>
      <c r="D8" s="69">
        <v>3.31</v>
      </c>
      <c r="E8" s="68">
        <v>2.4336000000000002</v>
      </c>
      <c r="F8" s="69">
        <v>1.24</v>
      </c>
      <c r="G8" s="58">
        <v>856.6</v>
      </c>
      <c r="H8" s="58">
        <v>1</v>
      </c>
      <c r="I8" s="14"/>
    </row>
    <row r="9" spans="1:9" x14ac:dyDescent="0.2">
      <c r="A9" s="58">
        <v>6</v>
      </c>
      <c r="B9" s="58">
        <v>188.8</v>
      </c>
      <c r="C9" s="58">
        <v>343</v>
      </c>
      <c r="D9" s="69">
        <v>3.12</v>
      </c>
      <c r="E9" s="68">
        <v>6.5025000000000004</v>
      </c>
      <c r="F9" s="69">
        <v>2.8</v>
      </c>
      <c r="G9" s="58">
        <v>888.1</v>
      </c>
      <c r="H9" s="58">
        <v>1</v>
      </c>
      <c r="I9" s="14"/>
    </row>
    <row r="10" spans="1:9" x14ac:dyDescent="0.2">
      <c r="A10" s="58">
        <v>7</v>
      </c>
      <c r="B10" s="58">
        <v>186.5</v>
      </c>
      <c r="C10" s="58">
        <v>367.9</v>
      </c>
      <c r="D10" s="69">
        <v>3.11</v>
      </c>
      <c r="E10" s="68">
        <v>10.24</v>
      </c>
      <c r="F10" s="69">
        <v>3.36</v>
      </c>
      <c r="G10" s="58">
        <v>959.8</v>
      </c>
      <c r="H10" s="58">
        <v>1</v>
      </c>
      <c r="I10" s="14"/>
    </row>
    <row r="11" spans="1:9" x14ac:dyDescent="0.2">
      <c r="A11" s="58">
        <v>8</v>
      </c>
      <c r="B11" s="58">
        <v>195.7</v>
      </c>
      <c r="C11" s="58">
        <v>350.3</v>
      </c>
      <c r="D11" s="69">
        <v>3.02</v>
      </c>
      <c r="E11" s="68">
        <v>6.9168999999999992</v>
      </c>
      <c r="F11" s="69">
        <v>2.48</v>
      </c>
      <c r="G11" s="58">
        <v>1012.3</v>
      </c>
      <c r="H11" s="58">
        <v>1</v>
      </c>
      <c r="I11" s="14"/>
    </row>
    <row r="12" spans="1:9" x14ac:dyDescent="0.2">
      <c r="A12" s="58">
        <v>9</v>
      </c>
      <c r="B12" s="58">
        <v>187.6</v>
      </c>
      <c r="C12" s="58">
        <v>339.1</v>
      </c>
      <c r="D12" s="69">
        <v>2.96</v>
      </c>
      <c r="E12" s="68">
        <v>4.9284000000000008</v>
      </c>
      <c r="F12" s="69">
        <v>2.11</v>
      </c>
      <c r="G12" s="58">
        <v>1014.3</v>
      </c>
      <c r="H12" s="58">
        <v>1</v>
      </c>
      <c r="I12" s="14"/>
    </row>
    <row r="13" spans="1:9" x14ac:dyDescent="0.2">
      <c r="A13" s="58">
        <v>10</v>
      </c>
      <c r="B13" s="58">
        <v>203.6</v>
      </c>
      <c r="C13" s="58">
        <v>360.7</v>
      </c>
      <c r="D13" s="69">
        <v>2.93</v>
      </c>
      <c r="E13" s="68">
        <v>3.9043999999999999</v>
      </c>
      <c r="F13" s="69">
        <v>1.17</v>
      </c>
      <c r="G13" s="58">
        <v>1053.9000000000001</v>
      </c>
      <c r="H13" s="58">
        <v>1</v>
      </c>
      <c r="I13" s="14"/>
    </row>
    <row r="14" spans="1:9" x14ac:dyDescent="0.2">
      <c r="A14"/>
      <c r="B14"/>
      <c r="C14"/>
      <c r="D14" s="14"/>
      <c r="E14" s="51"/>
      <c r="F14" s="14"/>
      <c r="G14"/>
      <c r="H14"/>
      <c r="I14" s="14"/>
    </row>
    <row r="15" spans="1:9" ht="15.75" x14ac:dyDescent="0.25">
      <c r="A15"/>
      <c r="B15" s="70" t="s">
        <v>100</v>
      </c>
      <c r="C15"/>
      <c r="D15" s="14"/>
      <c r="E15" s="51"/>
      <c r="F15" s="14"/>
      <c r="G15"/>
      <c r="H15"/>
      <c r="I15" s="14"/>
    </row>
    <row r="16" spans="1:9" x14ac:dyDescent="0.2">
      <c r="C16"/>
      <c r="D16" s="14"/>
      <c r="E16" s="51"/>
      <c r="F16" s="14"/>
      <c r="G16"/>
      <c r="H16"/>
      <c r="I16" s="14"/>
    </row>
    <row r="17" spans="1:23" x14ac:dyDescent="0.2">
      <c r="C17"/>
      <c r="D17" s="14"/>
      <c r="E17" s="51"/>
      <c r="F17" s="14"/>
      <c r="G17"/>
      <c r="H17"/>
      <c r="I17" s="14"/>
    </row>
    <row r="18" spans="1:23" ht="14.25" x14ac:dyDescent="0.2">
      <c r="B18" s="71" t="s">
        <v>101</v>
      </c>
      <c r="C18"/>
      <c r="D18" s="14"/>
      <c r="E18" s="51"/>
      <c r="F18" s="14"/>
      <c r="G18"/>
      <c r="H18"/>
      <c r="I18" s="14"/>
    </row>
    <row r="19" spans="1:23" ht="14.25" x14ac:dyDescent="0.2">
      <c r="B19" s="72" t="s">
        <v>3</v>
      </c>
      <c r="C19"/>
      <c r="D19" s="14"/>
      <c r="E19" s="51"/>
      <c r="F19" s="14"/>
      <c r="G19"/>
      <c r="H19"/>
      <c r="I19" s="14"/>
    </row>
    <row r="20" spans="1:23" ht="14.25" x14ac:dyDescent="0.2">
      <c r="B20" s="72" t="s">
        <v>102</v>
      </c>
      <c r="C20"/>
      <c r="D20" s="14"/>
      <c r="E20" s="51"/>
      <c r="F20" s="14"/>
      <c r="G20"/>
      <c r="H20"/>
      <c r="I20" s="14"/>
    </row>
    <row r="21" spans="1:23" x14ac:dyDescent="0.2">
      <c r="B21"/>
      <c r="C21"/>
      <c r="D21" s="14"/>
      <c r="E21" s="51"/>
      <c r="F21" s="14"/>
      <c r="G21"/>
      <c r="H21"/>
      <c r="I21" s="14"/>
    </row>
    <row r="22" spans="1:23" ht="14.25" x14ac:dyDescent="0.2">
      <c r="A22"/>
      <c r="B22"/>
      <c r="C22"/>
      <c r="D22" s="14"/>
      <c r="E22" s="51"/>
      <c r="F22" s="14"/>
      <c r="G22"/>
      <c r="H22"/>
      <c r="I22" s="14"/>
      <c r="T22" s="73" t="s">
        <v>162</v>
      </c>
    </row>
    <row r="23" spans="1:23" ht="15" x14ac:dyDescent="0.2">
      <c r="A23"/>
      <c r="B23" s="73" t="s">
        <v>163</v>
      </c>
      <c r="C23"/>
      <c r="D23" s="14"/>
      <c r="E23" s="51"/>
      <c r="F23" s="14"/>
      <c r="G23"/>
      <c r="H23"/>
      <c r="I23" s="14"/>
      <c r="J23" s="74" t="s">
        <v>21</v>
      </c>
    </row>
    <row r="24" spans="1:23" ht="15" x14ac:dyDescent="0.2">
      <c r="A24"/>
      <c r="B24" s="73"/>
      <c r="C24"/>
      <c r="D24" s="14"/>
      <c r="E24" s="51"/>
      <c r="F24" s="14"/>
      <c r="G24"/>
      <c r="H24"/>
      <c r="I24" s="14"/>
      <c r="J24" s="74"/>
    </row>
    <row r="25" spans="1:23" x14ac:dyDescent="0.2">
      <c r="A25" s="54" t="s">
        <v>103</v>
      </c>
      <c r="B25" s="75"/>
      <c r="D25" s="54" t="s">
        <v>103</v>
      </c>
      <c r="E25"/>
      <c r="H25" s="76" t="s">
        <v>104</v>
      </c>
      <c r="I25" s="76"/>
      <c r="J25"/>
      <c r="L25"/>
      <c r="M25" s="76" t="s">
        <v>105</v>
      </c>
      <c r="N25" s="76"/>
      <c r="O25" s="76"/>
      <c r="P25" s="41"/>
    </row>
    <row r="26" spans="1:23" ht="12.75" customHeight="1" x14ac:dyDescent="0.2">
      <c r="A26" s="77" t="s">
        <v>106</v>
      </c>
      <c r="B26" s="78" t="s">
        <v>164</v>
      </c>
      <c r="C26" s="79"/>
      <c r="D26" s="6" t="s">
        <v>108</v>
      </c>
      <c r="E26" s="80" t="s">
        <v>165</v>
      </c>
      <c r="F26" s="81"/>
      <c r="G26" s="79"/>
      <c r="H26" s="82" t="s">
        <v>110</v>
      </c>
      <c r="I26" s="83"/>
      <c r="J26" s="80" t="s">
        <v>166</v>
      </c>
      <c r="K26" s="81"/>
      <c r="L26" s="79"/>
      <c r="M26" s="82" t="s">
        <v>112</v>
      </c>
      <c r="N26" s="84"/>
      <c r="O26" s="83"/>
      <c r="P26" s="80" t="s">
        <v>167</v>
      </c>
      <c r="Q26" s="81"/>
    </row>
    <row r="27" spans="1:23" x14ac:dyDescent="0.2">
      <c r="A27" s="85"/>
      <c r="B27" s="86"/>
      <c r="C27" s="87"/>
      <c r="D27" s="88"/>
      <c r="E27" s="89"/>
      <c r="F27" s="90"/>
      <c r="G27" s="91"/>
      <c r="H27" s="85"/>
      <c r="I27" s="92"/>
      <c r="J27" s="89"/>
      <c r="K27" s="90"/>
      <c r="L27" s="91"/>
      <c r="M27" s="93"/>
      <c r="N27" s="67"/>
      <c r="O27" s="94"/>
      <c r="P27" s="89"/>
      <c r="Q27" s="90"/>
    </row>
    <row r="28" spans="1:23" x14ac:dyDescent="0.2">
      <c r="A28" s="93"/>
      <c r="B28" s="86"/>
      <c r="C28" s="91"/>
      <c r="D28" s="95"/>
      <c r="E28" s="89"/>
      <c r="F28" s="90"/>
      <c r="G28" s="91"/>
      <c r="H28" s="93"/>
      <c r="I28" s="94"/>
      <c r="J28" s="89"/>
      <c r="K28" s="90"/>
      <c r="L28" s="91"/>
      <c r="M28" s="93"/>
      <c r="N28" s="67"/>
      <c r="O28" s="94"/>
      <c r="P28" s="89"/>
      <c r="Q28" s="90"/>
      <c r="R28" s="41"/>
      <c r="S28" s="41"/>
      <c r="T28" s="41"/>
      <c r="U28" s="41"/>
      <c r="V28" s="41"/>
      <c r="W28" s="41"/>
    </row>
    <row r="29" spans="1:23" x14ac:dyDescent="0.2">
      <c r="A29" s="93"/>
      <c r="B29" s="86"/>
      <c r="C29" s="91"/>
      <c r="D29" s="95"/>
      <c r="E29" s="89"/>
      <c r="F29" s="90"/>
      <c r="G29" s="91"/>
      <c r="H29" s="93"/>
      <c r="I29" s="94"/>
      <c r="J29" s="89"/>
      <c r="K29" s="90"/>
      <c r="L29" s="91"/>
      <c r="M29" s="93"/>
      <c r="N29" s="67"/>
      <c r="O29" s="94"/>
      <c r="P29" s="89"/>
      <c r="Q29" s="90"/>
      <c r="R29" s="41"/>
      <c r="S29" s="41"/>
      <c r="T29" s="41"/>
      <c r="U29" s="41"/>
      <c r="V29" s="41"/>
      <c r="W29" s="41"/>
    </row>
    <row r="30" spans="1:23" x14ac:dyDescent="0.2">
      <c r="A30" s="93"/>
      <c r="B30" s="86"/>
      <c r="C30" s="91"/>
      <c r="D30" s="96"/>
      <c r="E30" s="89"/>
      <c r="F30" s="90"/>
      <c r="G30" s="91"/>
      <c r="H30" s="93"/>
      <c r="I30" s="94"/>
      <c r="J30" s="89"/>
      <c r="K30" s="90"/>
      <c r="L30" s="91"/>
      <c r="M30" s="93"/>
      <c r="N30" s="67"/>
      <c r="O30" s="97"/>
      <c r="P30" s="89"/>
      <c r="Q30" s="90"/>
      <c r="R30" s="41"/>
      <c r="S30" s="41"/>
      <c r="T30" s="41"/>
      <c r="U30" s="41"/>
      <c r="V30" s="41"/>
      <c r="W30" s="41"/>
    </row>
    <row r="31" spans="1:23" x14ac:dyDescent="0.2">
      <c r="A31" s="93"/>
      <c r="B31" s="86"/>
      <c r="C31" s="91"/>
      <c r="D31" s="96"/>
      <c r="E31" s="89"/>
      <c r="F31" s="90"/>
      <c r="G31" s="91"/>
      <c r="H31" s="93"/>
      <c r="I31" s="94"/>
      <c r="J31" s="89"/>
      <c r="K31" s="90"/>
      <c r="L31" s="91"/>
      <c r="M31" s="93"/>
      <c r="N31" s="67"/>
      <c r="O31" s="97"/>
      <c r="P31" s="89"/>
      <c r="Q31" s="90"/>
      <c r="R31" s="41"/>
      <c r="S31" s="41"/>
      <c r="T31" s="41"/>
      <c r="U31" s="41"/>
      <c r="V31" s="41"/>
      <c r="W31" s="41"/>
    </row>
    <row r="32" spans="1:23" x14ac:dyDescent="0.2">
      <c r="A32" s="93"/>
      <c r="B32" s="86"/>
      <c r="C32" s="91"/>
      <c r="D32" s="96"/>
      <c r="E32" s="89"/>
      <c r="F32" s="90"/>
      <c r="G32" s="91"/>
      <c r="H32" s="93"/>
      <c r="I32" s="94"/>
      <c r="J32" s="89"/>
      <c r="K32" s="90"/>
      <c r="L32" s="91"/>
      <c r="M32" s="93"/>
      <c r="N32" s="67"/>
      <c r="O32" s="97"/>
      <c r="P32" s="89"/>
      <c r="Q32" s="90"/>
      <c r="R32" s="41"/>
      <c r="S32" s="41"/>
      <c r="T32" s="41"/>
      <c r="U32" s="41"/>
      <c r="V32" s="41"/>
      <c r="W32" s="41"/>
    </row>
    <row r="33" spans="1:23" x14ac:dyDescent="0.2">
      <c r="A33" s="93"/>
      <c r="B33" s="86"/>
      <c r="C33" s="91"/>
      <c r="D33" s="96"/>
      <c r="E33" s="89"/>
      <c r="F33" s="90"/>
      <c r="G33" s="91"/>
      <c r="H33" s="93"/>
      <c r="I33" s="94"/>
      <c r="J33" s="89"/>
      <c r="K33" s="90"/>
      <c r="L33" s="91"/>
      <c r="M33" s="93"/>
      <c r="N33" s="67"/>
      <c r="O33" s="97"/>
      <c r="P33" s="89"/>
      <c r="Q33" s="90"/>
      <c r="R33" s="41"/>
      <c r="S33" s="41"/>
      <c r="T33" s="41"/>
      <c r="U33" s="41"/>
      <c r="V33" s="41"/>
      <c r="W33" s="41"/>
    </row>
    <row r="34" spans="1:23" x14ac:dyDescent="0.2">
      <c r="A34" s="93"/>
      <c r="B34" s="86"/>
      <c r="C34" s="91"/>
      <c r="D34" s="96"/>
      <c r="E34" s="89"/>
      <c r="F34" s="90"/>
      <c r="G34" s="91"/>
      <c r="H34" s="93"/>
      <c r="I34" s="94"/>
      <c r="J34" s="89"/>
      <c r="K34" s="90"/>
      <c r="L34" s="91"/>
      <c r="M34" s="93"/>
      <c r="N34" s="67"/>
      <c r="O34" s="97"/>
      <c r="P34" s="89"/>
      <c r="Q34" s="90"/>
      <c r="R34" s="41"/>
      <c r="S34" s="41"/>
      <c r="T34" s="41"/>
      <c r="U34" s="41"/>
      <c r="V34" s="41"/>
      <c r="W34" s="41"/>
    </row>
    <row r="35" spans="1:23" x14ac:dyDescent="0.2">
      <c r="A35" s="93"/>
      <c r="B35" s="86"/>
      <c r="C35" s="91"/>
      <c r="D35" s="96"/>
      <c r="E35" s="89"/>
      <c r="F35" s="90"/>
      <c r="G35" s="91"/>
      <c r="H35" s="93"/>
      <c r="I35" s="94"/>
      <c r="J35" s="89"/>
      <c r="K35" s="90"/>
      <c r="L35" s="91"/>
      <c r="M35" s="93"/>
      <c r="N35" s="67"/>
      <c r="O35" s="97"/>
      <c r="P35" s="89"/>
      <c r="Q35" s="90"/>
      <c r="R35" s="41"/>
      <c r="S35" s="41"/>
      <c r="T35" s="41"/>
      <c r="U35" s="41"/>
      <c r="V35" s="41"/>
      <c r="W35" s="41"/>
    </row>
    <row r="36" spans="1:23" x14ac:dyDescent="0.2">
      <c r="A36" s="98"/>
      <c r="B36" s="99"/>
      <c r="C36" s="91"/>
      <c r="D36" s="100"/>
      <c r="E36" s="101"/>
      <c r="F36" s="102"/>
      <c r="G36" s="91"/>
      <c r="H36" s="98"/>
      <c r="I36" s="103"/>
      <c r="J36" s="101"/>
      <c r="K36" s="102"/>
      <c r="L36" s="91"/>
      <c r="M36" s="98"/>
      <c r="N36" s="104"/>
      <c r="O36" s="105"/>
      <c r="P36" s="101"/>
      <c r="Q36" s="102"/>
      <c r="R36" s="41"/>
      <c r="S36" s="41"/>
      <c r="T36" s="41"/>
      <c r="U36" s="41"/>
      <c r="V36" s="41"/>
      <c r="W36" s="41"/>
    </row>
    <row r="37" spans="1:23" ht="15.75" x14ac:dyDescent="0.25">
      <c r="B37" s="106"/>
      <c r="R37" s="41"/>
      <c r="S37" s="41"/>
      <c r="T37" s="41"/>
      <c r="U37" s="41"/>
      <c r="V37" s="41"/>
      <c r="W37" s="41"/>
    </row>
    <row r="38" spans="1:23" x14ac:dyDescent="0.2">
      <c r="A38" s="47" t="s">
        <v>114</v>
      </c>
      <c r="B38"/>
      <c r="C38" s="54" t="s">
        <v>115</v>
      </c>
      <c r="D38"/>
      <c r="E38"/>
      <c r="F38"/>
      <c r="G38"/>
      <c r="H38"/>
      <c r="I38"/>
      <c r="J38"/>
      <c r="K38"/>
      <c r="R38" s="41"/>
      <c r="S38" s="41"/>
      <c r="T38" s="41"/>
      <c r="U38" s="41"/>
      <c r="V38" s="41"/>
      <c r="W38" s="41"/>
    </row>
    <row r="39" spans="1:23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/>
    </row>
    <row r="40" spans="1:23" ht="14.25" x14ac:dyDescent="0.2">
      <c r="A40"/>
      <c r="B40"/>
      <c r="C40"/>
      <c r="D40"/>
      <c r="E40"/>
      <c r="F40"/>
      <c r="G40"/>
      <c r="H40"/>
      <c r="I40"/>
      <c r="J40"/>
      <c r="K40"/>
      <c r="T40" s="73" t="s">
        <v>168</v>
      </c>
    </row>
    <row r="41" spans="1:23" x14ac:dyDescent="0.2">
      <c r="A41" s="47" t="s">
        <v>116</v>
      </c>
      <c r="B41"/>
      <c r="C41" s="54" t="s">
        <v>117</v>
      </c>
      <c r="D41"/>
      <c r="E41"/>
      <c r="F41"/>
      <c r="G41"/>
      <c r="H41"/>
      <c r="I41"/>
      <c r="J41"/>
      <c r="K41"/>
    </row>
    <row r="42" spans="1:23" x14ac:dyDescent="0.2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/>
    </row>
    <row r="43" spans="1:23" x14ac:dyDescent="0.2">
      <c r="A43" s="190"/>
      <c r="B43" s="190"/>
      <c r="C43" s="190"/>
      <c r="D43" s="190"/>
      <c r="E43" s="190"/>
      <c r="F43" s="190"/>
      <c r="G43" s="190"/>
      <c r="H43" s="190"/>
      <c r="I43" s="190"/>
      <c r="J43" s="190"/>
      <c r="K43"/>
    </row>
    <row r="44" spans="1:23" x14ac:dyDescent="0.2">
      <c r="A44"/>
      <c r="B44"/>
      <c r="C44"/>
      <c r="D44"/>
      <c r="E44"/>
      <c r="F44"/>
      <c r="G44"/>
      <c r="H44"/>
      <c r="I44"/>
      <c r="J44"/>
      <c r="K44"/>
    </row>
    <row r="45" spans="1:23" x14ac:dyDescent="0.2">
      <c r="A45" s="47" t="s">
        <v>118</v>
      </c>
      <c r="B45"/>
      <c r="C45" s="54" t="s">
        <v>119</v>
      </c>
      <c r="D45"/>
      <c r="E45"/>
      <c r="F45"/>
      <c r="G45"/>
      <c r="H45"/>
      <c r="I45"/>
      <c r="J45"/>
      <c r="K45"/>
    </row>
    <row r="46" spans="1:23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/>
    </row>
    <row r="47" spans="1:23" x14ac:dyDescent="0.2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/>
    </row>
    <row r="48" spans="1:23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/>
    </row>
    <row r="49" spans="1:20" x14ac:dyDescent="0.2">
      <c r="A49" s="62"/>
    </row>
    <row r="50" spans="1:20" ht="15.75" x14ac:dyDescent="0.25">
      <c r="A50" s="107" t="s">
        <v>169</v>
      </c>
    </row>
    <row r="52" spans="1:20" ht="12.75" customHeight="1" x14ac:dyDescent="0.2">
      <c r="J52" s="108" t="s">
        <v>170</v>
      </c>
      <c r="K52" s="108"/>
      <c r="L52" s="108"/>
      <c r="M52" s="108"/>
      <c r="N52" s="109"/>
      <c r="O52" s="109"/>
      <c r="P52" s="109"/>
    </row>
    <row r="53" spans="1:20" x14ac:dyDescent="0.2">
      <c r="J53" s="108"/>
      <c r="K53" s="108"/>
      <c r="L53" s="108"/>
      <c r="M53" s="108"/>
      <c r="N53" s="109"/>
      <c r="O53" s="109"/>
      <c r="P53" s="109"/>
    </row>
    <row r="54" spans="1:20" x14ac:dyDescent="0.2">
      <c r="J54" s="108"/>
      <c r="K54" s="108"/>
      <c r="L54" s="108"/>
      <c r="M54" s="108"/>
    </row>
    <row r="57" spans="1:20" ht="14.25" x14ac:dyDescent="0.2">
      <c r="T57" s="73" t="s">
        <v>171</v>
      </c>
    </row>
    <row r="58" spans="1:20" x14ac:dyDescent="0.2">
      <c r="A58" s="110" t="s">
        <v>172</v>
      </c>
    </row>
    <row r="60" spans="1:20" x14ac:dyDescent="0.2">
      <c r="C60" s="111"/>
      <c r="D60" s="111"/>
      <c r="E60" s="111"/>
    </row>
    <row r="61" spans="1:20" x14ac:dyDescent="0.2">
      <c r="C61" s="111"/>
      <c r="D61" s="111"/>
      <c r="E61" s="111"/>
    </row>
    <row r="62" spans="1:20" x14ac:dyDescent="0.2">
      <c r="A62" s="112" t="s">
        <v>173</v>
      </c>
      <c r="C62" s="111"/>
      <c r="D62" s="111"/>
      <c r="E62" s="111"/>
    </row>
    <row r="65" spans="1:6" x14ac:dyDescent="0.2">
      <c r="C65" s="113"/>
      <c r="D65" s="113"/>
      <c r="E65" s="113"/>
    </row>
    <row r="66" spans="1:6" x14ac:dyDescent="0.2">
      <c r="C66" s="113"/>
      <c r="D66" s="113"/>
      <c r="E66" s="113"/>
    </row>
    <row r="67" spans="1:6" x14ac:dyDescent="0.2">
      <c r="A67" s="112" t="s">
        <v>173</v>
      </c>
      <c r="C67" s="113"/>
      <c r="D67" s="113"/>
      <c r="E67" s="113"/>
    </row>
    <row r="70" spans="1:6" x14ac:dyDescent="0.2">
      <c r="A70" s="110" t="s">
        <v>174</v>
      </c>
      <c r="B70" s="66" t="s">
        <v>175</v>
      </c>
    </row>
    <row r="71" spans="1:6" x14ac:dyDescent="0.2">
      <c r="A71" s="110"/>
    </row>
    <row r="72" spans="1:6" x14ac:dyDescent="0.2">
      <c r="A72" s="110"/>
    </row>
    <row r="75" spans="1:6" x14ac:dyDescent="0.2">
      <c r="B75" s="114" t="s">
        <v>176</v>
      </c>
      <c r="D75" s="192"/>
      <c r="E75" s="192"/>
      <c r="F75" s="192"/>
    </row>
    <row r="76" spans="1:6" x14ac:dyDescent="0.2">
      <c r="D76" s="192"/>
      <c r="E76" s="192"/>
      <c r="F76" s="192"/>
    </row>
    <row r="77" spans="1:6" x14ac:dyDescent="0.2">
      <c r="D77" s="192"/>
      <c r="E77" s="192"/>
      <c r="F77" s="192"/>
    </row>
    <row r="78" spans="1:6" x14ac:dyDescent="0.2">
      <c r="B78" s="112" t="s">
        <v>177</v>
      </c>
      <c r="D78" s="192"/>
      <c r="E78" s="192"/>
      <c r="F78" s="192"/>
    </row>
    <row r="79" spans="1:6" x14ac:dyDescent="0.2">
      <c r="D79" s="192"/>
      <c r="E79" s="192"/>
      <c r="F79" s="192"/>
    </row>
    <row r="80" spans="1:6" x14ac:dyDescent="0.2">
      <c r="D80" s="192"/>
      <c r="E80" s="192"/>
      <c r="F80" s="192"/>
    </row>
    <row r="81" spans="2:13" x14ac:dyDescent="0.2">
      <c r="D81" s="192"/>
      <c r="E81" s="192"/>
      <c r="F81" s="192"/>
    </row>
    <row r="82" spans="2:13" x14ac:dyDescent="0.2">
      <c r="D82" s="192"/>
      <c r="E82" s="192"/>
      <c r="F82" s="192"/>
    </row>
    <row r="83" spans="2:13" x14ac:dyDescent="0.2">
      <c r="D83" s="192"/>
      <c r="E83" s="192"/>
      <c r="F83" s="192"/>
    </row>
    <row r="84" spans="2:13" x14ac:dyDescent="0.2">
      <c r="D84" s="192"/>
      <c r="E84" s="192"/>
      <c r="F84" s="192"/>
    </row>
    <row r="86" spans="2:13" x14ac:dyDescent="0.2">
      <c r="B86" s="114" t="s">
        <v>178</v>
      </c>
      <c r="D86" s="192"/>
      <c r="E86" s="192"/>
      <c r="F86" s="192"/>
      <c r="G86" s="192"/>
      <c r="H86" s="192"/>
      <c r="I86" s="192"/>
      <c r="J86" s="192"/>
      <c r="K86" s="192"/>
      <c r="L86" s="192"/>
      <c r="M86" s="192"/>
    </row>
    <row r="87" spans="2:13" x14ac:dyDescent="0.2">
      <c r="D87" s="192"/>
      <c r="E87" s="192"/>
      <c r="F87" s="192"/>
      <c r="G87" s="192"/>
      <c r="H87" s="192"/>
      <c r="I87" s="192"/>
      <c r="J87" s="192"/>
      <c r="K87" s="192"/>
      <c r="L87" s="192"/>
      <c r="M87" s="192"/>
    </row>
    <row r="88" spans="2:13" x14ac:dyDescent="0.2">
      <c r="D88" s="192"/>
      <c r="E88" s="192"/>
      <c r="F88" s="192"/>
      <c r="G88" s="192"/>
      <c r="H88" s="192"/>
      <c r="I88" s="192"/>
      <c r="J88" s="192"/>
      <c r="K88" s="192"/>
      <c r="L88" s="192"/>
      <c r="M88" s="192"/>
    </row>
    <row r="89" spans="2:13" x14ac:dyDescent="0.2">
      <c r="B89" s="112" t="s">
        <v>179</v>
      </c>
      <c r="D89" s="192"/>
      <c r="E89" s="192"/>
      <c r="F89" s="192"/>
      <c r="G89" s="192"/>
      <c r="H89" s="192"/>
      <c r="I89" s="192"/>
      <c r="J89" s="192"/>
      <c r="K89" s="192"/>
      <c r="L89" s="192"/>
      <c r="M89" s="192"/>
    </row>
    <row r="90" spans="2:13" x14ac:dyDescent="0.2">
      <c r="D90" s="192"/>
      <c r="E90" s="192"/>
      <c r="F90" s="192"/>
      <c r="G90" s="192"/>
      <c r="H90" s="192"/>
      <c r="I90" s="192"/>
      <c r="J90" s="192"/>
      <c r="K90" s="192"/>
      <c r="L90" s="192"/>
      <c r="M90" s="192"/>
    </row>
    <row r="91" spans="2:13" x14ac:dyDescent="0.2">
      <c r="D91" s="192"/>
      <c r="E91" s="192"/>
      <c r="F91" s="192"/>
      <c r="G91" s="192"/>
      <c r="H91" s="192"/>
      <c r="I91" s="192"/>
      <c r="J91" s="192"/>
      <c r="K91" s="192"/>
      <c r="L91" s="192"/>
      <c r="M91" s="192"/>
    </row>
    <row r="92" spans="2:13" x14ac:dyDescent="0.2">
      <c r="D92" s="192"/>
      <c r="E92" s="192"/>
      <c r="F92" s="192"/>
      <c r="G92" s="192"/>
      <c r="H92" s="192"/>
      <c r="I92" s="192"/>
      <c r="J92" s="192"/>
      <c r="K92" s="192"/>
      <c r="L92" s="192"/>
      <c r="M92" s="192"/>
    </row>
    <row r="93" spans="2:13" x14ac:dyDescent="0.2">
      <c r="D93" s="192"/>
      <c r="E93" s="192"/>
      <c r="F93" s="192"/>
      <c r="G93" s="192"/>
      <c r="H93" s="192"/>
      <c r="I93" s="192"/>
      <c r="J93" s="192"/>
      <c r="K93" s="192"/>
      <c r="L93" s="192"/>
      <c r="M93" s="192"/>
    </row>
    <row r="94" spans="2:13" x14ac:dyDescent="0.2">
      <c r="D94" s="192"/>
      <c r="E94" s="192"/>
      <c r="F94" s="192"/>
      <c r="G94" s="192"/>
      <c r="H94" s="192"/>
      <c r="I94" s="192"/>
      <c r="J94" s="192"/>
      <c r="K94" s="192"/>
      <c r="L94" s="192"/>
      <c r="M94" s="192"/>
    </row>
    <row r="95" spans="2:13" x14ac:dyDescent="0.2">
      <c r="D95" s="192"/>
      <c r="E95" s="192"/>
      <c r="F95" s="192"/>
      <c r="G95" s="192"/>
      <c r="H95" s="192"/>
      <c r="I95" s="192"/>
      <c r="J95" s="192"/>
      <c r="K95" s="192"/>
      <c r="L95" s="192"/>
      <c r="M95" s="192"/>
    </row>
    <row r="96" spans="2:13" x14ac:dyDescent="0.2">
      <c r="D96" s="62"/>
      <c r="E96" s="62"/>
      <c r="F96" s="62"/>
      <c r="G96" s="62"/>
      <c r="H96" s="62"/>
      <c r="I96" s="62"/>
      <c r="J96" s="62"/>
      <c r="K96" s="62"/>
      <c r="L96" s="62"/>
      <c r="M96" s="62"/>
    </row>
    <row r="97" spans="1:13" x14ac:dyDescent="0.2">
      <c r="D97" s="62"/>
      <c r="E97" s="62"/>
      <c r="F97" s="62"/>
      <c r="G97" s="62"/>
      <c r="H97" s="62"/>
      <c r="I97" s="62"/>
      <c r="J97" s="62"/>
      <c r="K97" s="62"/>
      <c r="L97" s="62"/>
      <c r="M97" s="62"/>
    </row>
    <row r="98" spans="1:13" x14ac:dyDescent="0.2">
      <c r="D98" s="62"/>
      <c r="E98" s="62"/>
      <c r="F98" s="62"/>
      <c r="G98" s="62"/>
      <c r="H98" s="62"/>
      <c r="I98" s="62"/>
      <c r="J98" s="62"/>
      <c r="K98" s="62"/>
      <c r="L98" s="62"/>
      <c r="M98" s="62"/>
    </row>
    <row r="99" spans="1:13" x14ac:dyDescent="0.2">
      <c r="D99" s="62"/>
      <c r="E99" s="62"/>
      <c r="F99" s="62"/>
      <c r="G99" s="62"/>
      <c r="H99" s="62"/>
      <c r="I99" s="62"/>
      <c r="J99" s="62"/>
      <c r="K99" s="62"/>
      <c r="L99" s="62"/>
      <c r="M99" s="62"/>
    </row>
    <row r="100" spans="1:13" x14ac:dyDescent="0.2">
      <c r="D100" s="62"/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x14ac:dyDescent="0.2">
      <c r="D101" s="62"/>
      <c r="E101" s="62"/>
      <c r="F101" s="62"/>
      <c r="G101" s="62"/>
      <c r="H101" s="62"/>
      <c r="I101" s="62"/>
      <c r="J101" s="62"/>
      <c r="K101" s="62"/>
      <c r="L101" s="62"/>
      <c r="M101" s="62"/>
    </row>
    <row r="103" spans="1:13" x14ac:dyDescent="0.2">
      <c r="A103" s="110" t="s">
        <v>180</v>
      </c>
    </row>
    <row r="105" spans="1:13" x14ac:dyDescent="0.2">
      <c r="A105" s="115" t="s">
        <v>181</v>
      </c>
      <c r="E105" s="108" t="s">
        <v>182</v>
      </c>
      <c r="F105" s="108"/>
    </row>
    <row r="106" spans="1:13" x14ac:dyDescent="0.2">
      <c r="E106" s="108"/>
      <c r="F106" s="108"/>
    </row>
    <row r="107" spans="1:13" x14ac:dyDescent="0.2">
      <c r="B107" s="112"/>
      <c r="C107" s="66" t="s">
        <v>183</v>
      </c>
    </row>
    <row r="109" spans="1:13" x14ac:dyDescent="0.2">
      <c r="B109" s="66" t="s">
        <v>184</v>
      </c>
    </row>
    <row r="111" spans="1:13" ht="19.5" customHeight="1" x14ac:dyDescent="0.2">
      <c r="B111" s="66" t="s">
        <v>185</v>
      </c>
    </row>
    <row r="112" spans="1:13" x14ac:dyDescent="0.2">
      <c r="B112" s="116" t="s">
        <v>186</v>
      </c>
      <c r="C112" s="116"/>
      <c r="D112" s="116"/>
    </row>
    <row r="113" spans="1:11" ht="7.5" customHeight="1" x14ac:dyDescent="0.2"/>
    <row r="114" spans="1:11" x14ac:dyDescent="0.2"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</row>
    <row r="116" spans="1:11" ht="12.75" customHeight="1" x14ac:dyDescent="0.2">
      <c r="B116" s="118" t="s">
        <v>187</v>
      </c>
      <c r="C116" s="118"/>
      <c r="D116" s="118"/>
      <c r="E116" s="118"/>
      <c r="F116" s="118"/>
      <c r="G116" s="119"/>
    </row>
    <row r="117" spans="1:11" x14ac:dyDescent="0.2">
      <c r="B117" s="118"/>
      <c r="C117" s="118"/>
      <c r="D117" s="118"/>
      <c r="E117" s="118"/>
      <c r="F117" s="118"/>
      <c r="G117" s="119"/>
    </row>
    <row r="119" spans="1:11" x14ac:dyDescent="0.2">
      <c r="B119" s="117"/>
    </row>
    <row r="121" spans="1:11" x14ac:dyDescent="0.2">
      <c r="A121" s="115" t="s">
        <v>188</v>
      </c>
    </row>
    <row r="122" spans="1:11" x14ac:dyDescent="0.2">
      <c r="C122" s="66" t="s">
        <v>189</v>
      </c>
      <c r="D122" s="120"/>
      <c r="E122" s="120"/>
    </row>
    <row r="126" spans="1:11" x14ac:dyDescent="0.2">
      <c r="A126" s="115" t="s">
        <v>190</v>
      </c>
      <c r="C126" s="112" t="s">
        <v>191</v>
      </c>
      <c r="D126" s="121"/>
    </row>
    <row r="127" spans="1:11" x14ac:dyDescent="0.2">
      <c r="D127" s="121"/>
      <c r="H127" s="157"/>
    </row>
    <row r="129" spans="1:8" x14ac:dyDescent="0.2">
      <c r="A129" s="115" t="s">
        <v>142</v>
      </c>
    </row>
    <row r="130" spans="1:8" x14ac:dyDescent="0.2">
      <c r="C130" s="66" t="s">
        <v>192</v>
      </c>
      <c r="D130" s="122"/>
      <c r="E130" s="122"/>
    </row>
    <row r="131" spans="1:8" x14ac:dyDescent="0.2">
      <c r="D131" s="122"/>
      <c r="E131" s="122"/>
    </row>
    <row r="132" spans="1:8" x14ac:dyDescent="0.2">
      <c r="A132" s="110" t="s">
        <v>193</v>
      </c>
    </row>
    <row r="133" spans="1:8" x14ac:dyDescent="0.2">
      <c r="A133" s="123" t="s">
        <v>194</v>
      </c>
      <c r="B133" s="66" t="s">
        <v>195</v>
      </c>
      <c r="E133" s="124">
        <f>B119</f>
        <v>0</v>
      </c>
      <c r="F133" s="125">
        <f>D122</f>
        <v>0</v>
      </c>
      <c r="G133" s="125">
        <f>E122</f>
        <v>0</v>
      </c>
      <c r="H133" s="66" t="s">
        <v>196</v>
      </c>
    </row>
    <row r="134" spans="1:8" x14ac:dyDescent="0.2">
      <c r="B134" s="112" t="s">
        <v>133</v>
      </c>
      <c r="C134" s="112" t="s">
        <v>137</v>
      </c>
      <c r="E134" s="126">
        <f>D126</f>
        <v>0</v>
      </c>
      <c r="F134" s="127">
        <f>D130</f>
        <v>0</v>
      </c>
      <c r="G134" s="127">
        <f>E130</f>
        <v>0</v>
      </c>
    </row>
    <row r="135" spans="1:8" x14ac:dyDescent="0.2">
      <c r="B135" s="112" t="s">
        <v>141</v>
      </c>
      <c r="C135" s="112" t="s">
        <v>143</v>
      </c>
      <c r="E135" s="126">
        <f>D127</f>
        <v>0</v>
      </c>
      <c r="F135" s="127">
        <f>D131</f>
        <v>0</v>
      </c>
      <c r="G135" s="127">
        <f>E131</f>
        <v>0</v>
      </c>
    </row>
    <row r="136" spans="1:8" ht="13.5" thickBot="1" x14ac:dyDescent="0.25"/>
    <row r="137" spans="1:8" x14ac:dyDescent="0.2">
      <c r="A137" s="110" t="s">
        <v>197</v>
      </c>
      <c r="B137" s="196"/>
      <c r="C137" s="197"/>
      <c r="D137" s="198"/>
    </row>
    <row r="138" spans="1:8" x14ac:dyDescent="0.2">
      <c r="A138" s="123" t="s">
        <v>198</v>
      </c>
      <c r="B138" s="199"/>
      <c r="C138" s="200"/>
      <c r="D138" s="201"/>
    </row>
    <row r="139" spans="1:8" ht="13.5" thickBot="1" x14ac:dyDescent="0.25">
      <c r="B139" s="202"/>
      <c r="C139" s="203"/>
      <c r="D139" s="204"/>
    </row>
    <row r="141" spans="1:8" x14ac:dyDescent="0.2">
      <c r="A141" s="110" t="s">
        <v>199</v>
      </c>
    </row>
    <row r="143" spans="1:8" x14ac:dyDescent="0.2">
      <c r="A143" s="137" t="s">
        <v>200</v>
      </c>
      <c r="D143" s="66" t="s">
        <v>183</v>
      </c>
      <c r="E143" s="138"/>
    </row>
    <row r="146" spans="1:10" x14ac:dyDescent="0.2">
      <c r="A146" s="137" t="s">
        <v>188</v>
      </c>
      <c r="C146" s="139" t="s">
        <v>191</v>
      </c>
      <c r="E146" s="140"/>
    </row>
    <row r="147" spans="1:10" x14ac:dyDescent="0.2">
      <c r="C147" s="139"/>
      <c r="E147" s="140"/>
      <c r="I147"/>
      <c r="J147"/>
    </row>
    <row r="148" spans="1:10" x14ac:dyDescent="0.2">
      <c r="I148" s="40"/>
      <c r="J148"/>
    </row>
    <row r="149" spans="1:10" ht="12.75" customHeight="1" x14ac:dyDescent="0.2">
      <c r="A149" s="110" t="s">
        <v>201</v>
      </c>
      <c r="B149" s="66" t="s">
        <v>202</v>
      </c>
      <c r="D149" s="138"/>
      <c r="E149" s="118" t="s">
        <v>203</v>
      </c>
      <c r="F149" s="118"/>
      <c r="G149" s="118"/>
      <c r="I149"/>
      <c r="J149"/>
    </row>
    <row r="150" spans="1:10" x14ac:dyDescent="0.2">
      <c r="B150" s="112" t="s">
        <v>133</v>
      </c>
      <c r="D150" s="140"/>
      <c r="E150" s="118"/>
      <c r="F150" s="118"/>
      <c r="G150" s="118"/>
      <c r="I150"/>
      <c r="J150"/>
    </row>
    <row r="151" spans="1:10" x14ac:dyDescent="0.2">
      <c r="B151" s="112" t="s">
        <v>141</v>
      </c>
      <c r="D151" s="140"/>
      <c r="E151" s="118"/>
      <c r="F151" s="118"/>
      <c r="G151" s="118"/>
      <c r="I151"/>
      <c r="J151"/>
    </row>
    <row r="152" spans="1:10" x14ac:dyDescent="0.2">
      <c r="B152" s="112"/>
      <c r="I152"/>
      <c r="J152"/>
    </row>
    <row r="153" spans="1:10" x14ac:dyDescent="0.2">
      <c r="A153" s="62"/>
      <c r="B153" s="62"/>
      <c r="C153" s="62"/>
      <c r="D153" s="62"/>
    </row>
    <row r="154" spans="1:10" x14ac:dyDescent="0.2">
      <c r="A154" s="110" t="s">
        <v>204</v>
      </c>
      <c r="B154" s="141" t="s">
        <v>205</v>
      </c>
    </row>
    <row r="155" spans="1:10" ht="13.5" thickBot="1" x14ac:dyDescent="0.25"/>
    <row r="156" spans="1:10" x14ac:dyDescent="0.2">
      <c r="D156" s="142"/>
      <c r="E156" s="66" t="s">
        <v>52</v>
      </c>
    </row>
    <row r="157" spans="1:10" x14ac:dyDescent="0.2">
      <c r="D157" s="143"/>
      <c r="E157" s="66" t="s">
        <v>206</v>
      </c>
    </row>
    <row r="158" spans="1:10" ht="13.5" thickBot="1" x14ac:dyDescent="0.25">
      <c r="D158" s="144"/>
      <c r="E158" s="66" t="s">
        <v>55</v>
      </c>
    </row>
    <row r="162" spans="2:5" ht="16.5" thickBot="1" x14ac:dyDescent="0.3">
      <c r="B162" s="145" t="s">
        <v>21</v>
      </c>
    </row>
    <row r="163" spans="2:5" ht="26.25" customHeight="1" thickBot="1" x14ac:dyDescent="0.25">
      <c r="B163" s="193"/>
      <c r="C163" s="194"/>
      <c r="D163" s="194"/>
      <c r="E163" s="195"/>
    </row>
  </sheetData>
  <mergeCells count="15">
    <mergeCell ref="E149:G151"/>
    <mergeCell ref="B163:E163"/>
    <mergeCell ref="P26:Q36"/>
    <mergeCell ref="J52:M54"/>
    <mergeCell ref="E105:F106"/>
    <mergeCell ref="B112:D112"/>
    <mergeCell ref="B116:F117"/>
    <mergeCell ref="C146:C147"/>
    <mergeCell ref="H25:I25"/>
    <mergeCell ref="M25:O25"/>
    <mergeCell ref="B26:B36"/>
    <mergeCell ref="E26:F36"/>
    <mergeCell ref="H26:I26"/>
    <mergeCell ref="J26:K36"/>
    <mergeCell ref="M26:O26"/>
  </mergeCells>
  <pageMargins left="0.19685039370078741" right="0.19685039370078741" top="0.19685039370078741" bottom="0.19685039370078741" header="0" footer="0"/>
  <pageSetup paperSize="9" scale="63" orientation="portrait" horizontalDpi="4294967292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0</xdr:col>
                <xdr:colOff>85725</xdr:colOff>
                <xdr:row>59</xdr:row>
                <xdr:rowOff>9525</xdr:rowOff>
              </from>
              <to>
                <xdr:col>1</xdr:col>
                <xdr:colOff>19050</xdr:colOff>
                <xdr:row>60</xdr:row>
                <xdr:rowOff>142875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2" r:id="rId6">
          <objectPr defaultSize="0" autoPict="0" r:id="rId7">
            <anchor moveWithCells="1" sizeWithCells="1">
              <from>
                <xdr:col>0</xdr:col>
                <xdr:colOff>19050</xdr:colOff>
                <xdr:row>63</xdr:row>
                <xdr:rowOff>133350</xdr:rowOff>
              </from>
              <to>
                <xdr:col>1</xdr:col>
                <xdr:colOff>209550</xdr:colOff>
                <xdr:row>66</xdr:row>
                <xdr:rowOff>9525</xdr:rowOff>
              </to>
            </anchor>
          </objectPr>
        </oleObject>
      </mc:Choice>
      <mc:Fallback>
        <oleObject progId="Equation.3" shapeId="5122" r:id="rId6"/>
      </mc:Fallback>
    </mc:AlternateContent>
    <mc:AlternateContent xmlns:mc="http://schemas.openxmlformats.org/markup-compatibility/2006">
      <mc:Choice Requires="x14">
        <oleObject progId="Equation.3" shapeId="5123" r:id="rId8">
          <objectPr defaultSize="0" autoPict="0" r:id="rId9">
            <anchor moveWithCells="1" sizeWithCells="1">
              <from>
                <xdr:col>0</xdr:col>
                <xdr:colOff>114300</xdr:colOff>
                <xdr:row>70</xdr:row>
                <xdr:rowOff>28575</xdr:rowOff>
              </from>
              <to>
                <xdr:col>2</xdr:col>
                <xdr:colOff>476250</xdr:colOff>
                <xdr:row>73</xdr:row>
                <xdr:rowOff>0</xdr:rowOff>
              </to>
            </anchor>
          </objectPr>
        </oleObject>
      </mc:Choice>
      <mc:Fallback>
        <oleObject progId="Equation.3" shapeId="5123" r:id="rId8"/>
      </mc:Fallback>
    </mc:AlternateContent>
    <mc:AlternateContent xmlns:mc="http://schemas.openxmlformats.org/markup-compatibility/2006">
      <mc:Choice Requires="x14">
        <oleObject progId="Equation.3" shapeId="5124" r:id="rId10">
          <objectPr defaultSize="0" autoPict="0" r:id="rId11">
            <anchor moveWithCells="1" sizeWithCells="1">
              <from>
                <xdr:col>1</xdr:col>
                <xdr:colOff>19050</xdr:colOff>
                <xdr:row>103</xdr:row>
                <xdr:rowOff>19050</xdr:rowOff>
              </from>
              <to>
                <xdr:col>3</xdr:col>
                <xdr:colOff>495300</xdr:colOff>
                <xdr:row>105</xdr:row>
                <xdr:rowOff>133350</xdr:rowOff>
              </to>
            </anchor>
          </objectPr>
        </oleObject>
      </mc:Choice>
      <mc:Fallback>
        <oleObject progId="Equation.3" shapeId="5124" r:id="rId10"/>
      </mc:Fallback>
    </mc:AlternateContent>
    <mc:AlternateContent xmlns:mc="http://schemas.openxmlformats.org/markup-compatibility/2006">
      <mc:Choice Requires="x14">
        <oleObject progId="Equation.3" shapeId="5125" r:id="rId12">
          <objectPr defaultSize="0" autoPict="0" r:id="rId13">
            <anchor moveWithCells="1" sizeWithCells="1">
              <from>
                <xdr:col>1</xdr:col>
                <xdr:colOff>19050</xdr:colOff>
                <xdr:row>120</xdr:row>
                <xdr:rowOff>19050</xdr:rowOff>
              </from>
              <to>
                <xdr:col>2</xdr:col>
                <xdr:colOff>38100</xdr:colOff>
                <xdr:row>122</xdr:row>
                <xdr:rowOff>142875</xdr:rowOff>
              </to>
            </anchor>
          </objectPr>
        </oleObject>
      </mc:Choice>
      <mc:Fallback>
        <oleObject progId="Equation.3" shapeId="5125" r:id="rId12"/>
      </mc:Fallback>
    </mc:AlternateContent>
    <mc:AlternateContent xmlns:mc="http://schemas.openxmlformats.org/markup-compatibility/2006">
      <mc:Choice Requires="x14">
        <oleObject progId="Equation.3" shapeId="5126" r:id="rId14">
          <objectPr defaultSize="0" autoPict="0" r:id="rId15">
            <anchor moveWithCells="1" sizeWithCells="1">
              <from>
                <xdr:col>1</xdr:col>
                <xdr:colOff>38100</xdr:colOff>
                <xdr:row>124</xdr:row>
                <xdr:rowOff>66675</xdr:rowOff>
              </from>
              <to>
                <xdr:col>2</xdr:col>
                <xdr:colOff>66675</xdr:colOff>
                <xdr:row>126</xdr:row>
                <xdr:rowOff>142875</xdr:rowOff>
              </to>
            </anchor>
          </objectPr>
        </oleObject>
      </mc:Choice>
      <mc:Fallback>
        <oleObject progId="Equation.3" shapeId="5126" r:id="rId14"/>
      </mc:Fallback>
    </mc:AlternateContent>
    <mc:AlternateContent xmlns:mc="http://schemas.openxmlformats.org/markup-compatibility/2006">
      <mc:Choice Requires="x14">
        <oleObject progId="Equation.3" shapeId="5127" r:id="rId16">
          <objectPr defaultSize="0" autoPict="0" r:id="rId17">
            <anchor moveWithCells="1" sizeWithCells="1">
              <from>
                <xdr:col>1</xdr:col>
                <xdr:colOff>28575</xdr:colOff>
                <xdr:row>128</xdr:row>
                <xdr:rowOff>9525</xdr:rowOff>
              </from>
              <to>
                <xdr:col>1</xdr:col>
                <xdr:colOff>647700</xdr:colOff>
                <xdr:row>130</xdr:row>
                <xdr:rowOff>114300</xdr:rowOff>
              </to>
            </anchor>
          </objectPr>
        </oleObject>
      </mc:Choice>
      <mc:Fallback>
        <oleObject progId="Equation.3" shapeId="5127" r:id="rId16"/>
      </mc:Fallback>
    </mc:AlternateContent>
    <mc:AlternateContent xmlns:mc="http://schemas.openxmlformats.org/markup-compatibility/2006">
      <mc:Choice Requires="x14">
        <oleObject progId="Equation.3" shapeId="5128" r:id="rId18">
          <objectPr defaultSize="0" autoPict="0" r:id="rId19">
            <anchor moveWithCells="1" sizeWithCells="1">
              <from>
                <xdr:col>1</xdr:col>
                <xdr:colOff>38100</xdr:colOff>
                <xdr:row>141</xdr:row>
                <xdr:rowOff>85725</xdr:rowOff>
              </from>
              <to>
                <xdr:col>2</xdr:col>
                <xdr:colOff>561975</xdr:colOff>
                <xdr:row>143</xdr:row>
                <xdr:rowOff>104775</xdr:rowOff>
              </to>
            </anchor>
          </objectPr>
        </oleObject>
      </mc:Choice>
      <mc:Fallback>
        <oleObject progId="Equation.3" shapeId="5128" r:id="rId18"/>
      </mc:Fallback>
    </mc:AlternateContent>
    <mc:AlternateContent xmlns:mc="http://schemas.openxmlformats.org/markup-compatibility/2006">
      <mc:Choice Requires="x14">
        <oleObject progId="Equation.3" shapeId="5129" r:id="rId20">
          <objectPr defaultSize="0" autoPict="0" r:id="rId21">
            <anchor moveWithCells="1" sizeWithCells="1">
              <from>
                <xdr:col>1</xdr:col>
                <xdr:colOff>47625</xdr:colOff>
                <xdr:row>144</xdr:row>
                <xdr:rowOff>133350</xdr:rowOff>
              </from>
              <to>
                <xdr:col>1</xdr:col>
                <xdr:colOff>838200</xdr:colOff>
                <xdr:row>147</xdr:row>
                <xdr:rowOff>19050</xdr:rowOff>
              </to>
            </anchor>
          </objectPr>
        </oleObject>
      </mc:Choice>
      <mc:Fallback>
        <oleObject progId="Equation.3" shapeId="5129" r:id="rId20"/>
      </mc:Fallback>
    </mc:AlternateContent>
    <mc:AlternateContent xmlns:mc="http://schemas.openxmlformats.org/markup-compatibility/2006">
      <mc:Choice Requires="x14">
        <oleObject progId="Equation.3" shapeId="5130" r:id="rId22">
          <objectPr defaultSize="0" autoPict="0" r:id="rId23">
            <anchor moveWithCells="1" sizeWithCells="1">
              <from>
                <xdr:col>0</xdr:col>
                <xdr:colOff>438150</xdr:colOff>
                <xdr:row>154</xdr:row>
                <xdr:rowOff>38100</xdr:rowOff>
              </from>
              <to>
                <xdr:col>2</xdr:col>
                <xdr:colOff>533400</xdr:colOff>
                <xdr:row>159</xdr:row>
                <xdr:rowOff>114300</xdr:rowOff>
              </to>
            </anchor>
          </objectPr>
        </oleObject>
      </mc:Choice>
      <mc:Fallback>
        <oleObject progId="Equation.3" shapeId="5130" r:id="rId22"/>
      </mc:Fallback>
    </mc:AlternateContent>
    <mc:AlternateContent xmlns:mc="http://schemas.openxmlformats.org/markup-compatibility/2006">
      <mc:Choice Requires="x14">
        <oleObject progId="Equation.3" shapeId="5131" r:id="rId24">
          <objectPr defaultSize="0" autoPict="0" r:id="rId11">
            <anchor moveWithCells="1" sizeWithCells="1">
              <from>
                <xdr:col>2</xdr:col>
                <xdr:colOff>104775</xdr:colOff>
                <xdr:row>117</xdr:row>
                <xdr:rowOff>66675</xdr:rowOff>
              </from>
              <to>
                <xdr:col>4</xdr:col>
                <xdr:colOff>190500</xdr:colOff>
                <xdr:row>119</xdr:row>
                <xdr:rowOff>85725</xdr:rowOff>
              </to>
            </anchor>
          </objectPr>
        </oleObject>
      </mc:Choice>
      <mc:Fallback>
        <oleObject progId="Equation.3" shapeId="5131" r:id="rId2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4"/>
  <sheetViews>
    <sheetView workbookViewId="0"/>
  </sheetViews>
  <sheetFormatPr defaultRowHeight="12.75" x14ac:dyDescent="0.2"/>
  <cols>
    <col min="1" max="1" width="11" customWidth="1"/>
    <col min="2" max="2" width="11.85546875" customWidth="1"/>
    <col min="3" max="3" width="13.140625" customWidth="1"/>
    <col min="4" max="4" width="17.42578125" customWidth="1"/>
    <col min="5" max="5" width="9.28515625" customWidth="1"/>
    <col min="6" max="6" width="12.42578125" customWidth="1"/>
    <col min="7" max="7" width="15.5703125" customWidth="1"/>
    <col min="11" max="11" width="17.140625" customWidth="1"/>
    <col min="14" max="14" width="14.42578125" customWidth="1"/>
  </cols>
  <sheetData>
    <row r="1" spans="1:26" x14ac:dyDescent="0.2">
      <c r="A1" s="40" t="s">
        <v>100</v>
      </c>
      <c r="M1" s="39" t="s">
        <v>101</v>
      </c>
    </row>
    <row r="2" spans="1:26" x14ac:dyDescent="0.2">
      <c r="M2" t="s">
        <v>3</v>
      </c>
    </row>
    <row r="3" spans="1:26" x14ac:dyDescent="0.2">
      <c r="A3" t="s">
        <v>51</v>
      </c>
      <c r="B3" t="s">
        <v>52</v>
      </c>
      <c r="C3" t="s">
        <v>55</v>
      </c>
      <c r="M3" s="3" t="s">
        <v>102</v>
      </c>
    </row>
    <row r="4" spans="1:26" x14ac:dyDescent="0.2">
      <c r="A4">
        <v>302.2</v>
      </c>
      <c r="B4" s="41">
        <v>2.81</v>
      </c>
      <c r="C4">
        <v>731.4</v>
      </c>
    </row>
    <row r="5" spans="1:26" ht="15.75" customHeight="1" x14ac:dyDescent="0.2">
      <c r="A5">
        <v>321.8</v>
      </c>
      <c r="B5" s="41">
        <v>3.14</v>
      </c>
      <c r="C5">
        <v>770.2</v>
      </c>
      <c r="M5" s="3"/>
    </row>
    <row r="6" spans="1:26" ht="15.75" customHeight="1" x14ac:dyDescent="0.2">
      <c r="A6">
        <v>345.2</v>
      </c>
      <c r="B6" s="41">
        <v>3.43</v>
      </c>
      <c r="C6">
        <v>792.7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5.75" customHeight="1" x14ac:dyDescent="0.2">
      <c r="A7">
        <v>334.4</v>
      </c>
      <c r="B7" s="14">
        <v>3.41</v>
      </c>
      <c r="C7">
        <v>876.4</v>
      </c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5.75" customHeight="1" x14ac:dyDescent="0.2">
      <c r="A8">
        <v>319.89999999999998</v>
      </c>
      <c r="B8" s="14">
        <v>3.31</v>
      </c>
      <c r="C8">
        <v>856.6</v>
      </c>
      <c r="L8" s="41"/>
      <c r="M8" s="42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x14ac:dyDescent="0.2">
      <c r="A9">
        <v>343</v>
      </c>
      <c r="B9" s="14">
        <v>3.12</v>
      </c>
      <c r="C9">
        <v>888.1</v>
      </c>
      <c r="L9" s="41"/>
      <c r="M9" s="42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x14ac:dyDescent="0.2">
      <c r="A10">
        <v>367.9</v>
      </c>
      <c r="B10" s="14">
        <v>3.11</v>
      </c>
      <c r="C10">
        <v>959.8</v>
      </c>
      <c r="L10" s="41"/>
      <c r="M10" s="43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x14ac:dyDescent="0.2">
      <c r="A11">
        <v>350.3</v>
      </c>
      <c r="B11" s="14">
        <v>3.02</v>
      </c>
      <c r="C11">
        <v>1012.3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x14ac:dyDescent="0.2">
      <c r="A12">
        <v>339.1</v>
      </c>
      <c r="B12" s="14">
        <v>2.96</v>
      </c>
      <c r="C12">
        <v>1014.3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x14ac:dyDescent="0.2">
      <c r="A13">
        <v>360.7</v>
      </c>
      <c r="B13" s="14">
        <v>2.93</v>
      </c>
      <c r="C13">
        <v>1053.9000000000001</v>
      </c>
      <c r="L13" s="41"/>
      <c r="M13" s="41"/>
      <c r="N13" s="44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x14ac:dyDescent="0.2">
      <c r="L14" s="41"/>
      <c r="M14" s="41"/>
      <c r="N14" s="45"/>
      <c r="O14" s="46"/>
      <c r="P14" s="46"/>
      <c r="Q14" s="46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5" x14ac:dyDescent="0.25">
      <c r="A15" s="47" t="s">
        <v>103</v>
      </c>
      <c r="C15" s="47" t="s">
        <v>103</v>
      </c>
      <c r="E15" s="47" t="s">
        <v>104</v>
      </c>
      <c r="H15" s="47" t="s">
        <v>105</v>
      </c>
      <c r="L15" s="41"/>
      <c r="M15" s="41"/>
      <c r="N15" s="48"/>
      <c r="O15" s="48"/>
      <c r="P15" s="48"/>
      <c r="Q15" s="48"/>
      <c r="R15" s="41"/>
      <c r="S15" s="41"/>
      <c r="T15" s="49"/>
      <c r="U15" s="41"/>
      <c r="V15" s="41"/>
      <c r="W15" s="41"/>
      <c r="X15" s="41"/>
      <c r="Y15" s="41"/>
      <c r="Z15" s="41"/>
    </row>
    <row r="16" spans="1:26" ht="12.75" customHeight="1" x14ac:dyDescent="0.2">
      <c r="A16" s="47" t="s">
        <v>106</v>
      </c>
      <c r="B16" s="50" t="s">
        <v>107</v>
      </c>
      <c r="C16" s="47" t="s">
        <v>108</v>
      </c>
      <c r="D16" s="50" t="s">
        <v>109</v>
      </c>
      <c r="E16" s="47" t="s">
        <v>110</v>
      </c>
      <c r="G16" s="50" t="s">
        <v>111</v>
      </c>
      <c r="H16" s="47" t="s">
        <v>112</v>
      </c>
      <c r="K16" s="50" t="s">
        <v>113</v>
      </c>
      <c r="L16" s="41"/>
      <c r="M16" s="41"/>
      <c r="N16" s="41"/>
      <c r="O16" s="41"/>
      <c r="P16" s="41"/>
      <c r="Q16" s="51"/>
      <c r="R16" s="41"/>
      <c r="S16" s="41"/>
      <c r="T16" s="44"/>
      <c r="U16" s="41"/>
      <c r="V16" s="41"/>
      <c r="W16" s="41"/>
      <c r="X16" s="41"/>
      <c r="Y16" s="41"/>
      <c r="Z16" s="41"/>
    </row>
    <row r="17" spans="1:26" ht="15" x14ac:dyDescent="0.25">
      <c r="A17">
        <v>302.2</v>
      </c>
      <c r="B17" s="52"/>
      <c r="C17" s="41">
        <v>2.81</v>
      </c>
      <c r="D17" s="52"/>
      <c r="E17">
        <v>1</v>
      </c>
      <c r="F17">
        <v>731.4</v>
      </c>
      <c r="G17" s="52"/>
      <c r="H17">
        <v>1</v>
      </c>
      <c r="I17">
        <v>731.4</v>
      </c>
      <c r="J17" s="41">
        <v>1.84</v>
      </c>
      <c r="K17" s="52"/>
      <c r="L17" s="41"/>
      <c r="M17" s="41"/>
      <c r="N17" s="41"/>
      <c r="O17" s="41"/>
      <c r="P17" s="41"/>
      <c r="Q17" s="51"/>
      <c r="R17" s="41"/>
      <c r="S17" s="41"/>
      <c r="T17" s="48"/>
      <c r="U17" s="48"/>
      <c r="V17" s="48"/>
      <c r="W17" s="48"/>
      <c r="X17" s="41"/>
      <c r="Y17" s="41"/>
      <c r="Z17" s="41"/>
    </row>
    <row r="18" spans="1:26" x14ac:dyDescent="0.2">
      <c r="A18">
        <v>321.8</v>
      </c>
      <c r="B18" s="52"/>
      <c r="C18" s="41">
        <v>3.14</v>
      </c>
      <c r="D18" s="52"/>
      <c r="E18">
        <v>1</v>
      </c>
      <c r="F18">
        <v>770.2</v>
      </c>
      <c r="G18" s="52"/>
      <c r="H18">
        <v>1</v>
      </c>
      <c r="I18">
        <v>770.2</v>
      </c>
      <c r="J18" s="41">
        <v>2.0499999999999998</v>
      </c>
      <c r="K18" s="52"/>
      <c r="L18" s="41"/>
      <c r="M18" s="41"/>
      <c r="N18" s="41"/>
      <c r="O18" s="41"/>
      <c r="P18" s="41"/>
      <c r="Q18" s="51"/>
      <c r="R18" s="41"/>
      <c r="S18" s="41"/>
      <c r="T18" s="41"/>
      <c r="U18" s="41"/>
      <c r="V18" s="41"/>
      <c r="W18" s="41"/>
      <c r="X18" s="41"/>
      <c r="Y18" s="41"/>
      <c r="Z18" s="41"/>
    </row>
    <row r="19" spans="1:26" x14ac:dyDescent="0.2">
      <c r="A19">
        <v>345.2</v>
      </c>
      <c r="B19" s="52"/>
      <c r="C19" s="41">
        <v>3.43</v>
      </c>
      <c r="D19" s="52"/>
      <c r="E19">
        <v>1</v>
      </c>
      <c r="F19">
        <v>792.7</v>
      </c>
      <c r="G19" s="52"/>
      <c r="H19">
        <v>1</v>
      </c>
      <c r="I19">
        <v>792.7</v>
      </c>
      <c r="J19" s="41">
        <v>2.89</v>
      </c>
      <c r="K19" s="52"/>
      <c r="L19" s="41"/>
      <c r="M19" s="41"/>
      <c r="N19" s="41"/>
      <c r="O19" s="41"/>
      <c r="P19" s="14"/>
      <c r="Q19" s="51"/>
      <c r="R19" s="41"/>
      <c r="S19" s="41"/>
      <c r="T19" s="41"/>
      <c r="U19" s="41"/>
      <c r="V19" s="41"/>
      <c r="W19" s="41"/>
      <c r="X19" s="41"/>
      <c r="Y19" s="41"/>
      <c r="Z19" s="41"/>
    </row>
    <row r="20" spans="1:26" x14ac:dyDescent="0.2">
      <c r="A20">
        <v>334.4</v>
      </c>
      <c r="B20" s="52"/>
      <c r="C20" s="14">
        <v>3.41</v>
      </c>
      <c r="D20" s="52"/>
      <c r="E20">
        <v>1</v>
      </c>
      <c r="F20">
        <v>876.4</v>
      </c>
      <c r="G20" s="52"/>
      <c r="H20">
        <v>1</v>
      </c>
      <c r="I20">
        <v>876.4</v>
      </c>
      <c r="J20" s="14">
        <v>2.85</v>
      </c>
      <c r="K20" s="52"/>
      <c r="L20" s="41"/>
      <c r="M20" s="41"/>
      <c r="N20" s="41"/>
      <c r="O20" s="41"/>
      <c r="P20" s="14"/>
      <c r="Q20" s="51"/>
      <c r="R20" s="41"/>
      <c r="S20" s="41"/>
      <c r="T20" s="41"/>
      <c r="U20" s="41"/>
      <c r="V20" s="41"/>
      <c r="W20" s="41"/>
      <c r="X20" s="41"/>
      <c r="Y20" s="41"/>
      <c r="Z20" s="41"/>
    </row>
    <row r="21" spans="1:26" x14ac:dyDescent="0.2">
      <c r="A21">
        <v>319.89999999999998</v>
      </c>
      <c r="B21" s="52"/>
      <c r="C21" s="14">
        <v>3.31</v>
      </c>
      <c r="D21" s="52"/>
      <c r="E21">
        <v>1</v>
      </c>
      <c r="F21">
        <v>856.6</v>
      </c>
      <c r="G21" s="52"/>
      <c r="H21">
        <v>1</v>
      </c>
      <c r="I21">
        <v>856.6</v>
      </c>
      <c r="J21" s="14">
        <v>1.24</v>
      </c>
      <c r="K21" s="52"/>
      <c r="L21" s="41"/>
      <c r="M21" s="41"/>
      <c r="N21" s="41"/>
      <c r="O21" s="41"/>
      <c r="P21" s="14"/>
      <c r="Q21" s="51"/>
      <c r="R21" s="41"/>
      <c r="S21" s="41"/>
      <c r="T21" s="41"/>
      <c r="U21" s="41"/>
      <c r="V21" s="41"/>
      <c r="W21" s="41"/>
      <c r="X21" s="41"/>
      <c r="Y21" s="41"/>
      <c r="Z21" s="41"/>
    </row>
    <row r="22" spans="1:26" x14ac:dyDescent="0.2">
      <c r="A22">
        <v>343</v>
      </c>
      <c r="B22" s="52"/>
      <c r="C22" s="14">
        <v>3.12</v>
      </c>
      <c r="D22" s="52"/>
      <c r="E22">
        <v>1</v>
      </c>
      <c r="F22">
        <v>888.1</v>
      </c>
      <c r="G22" s="52"/>
      <c r="H22">
        <v>1</v>
      </c>
      <c r="I22">
        <v>888.1</v>
      </c>
      <c r="J22" s="14">
        <v>2.8</v>
      </c>
      <c r="K22" s="52"/>
      <c r="L22" s="41"/>
      <c r="M22" s="41"/>
      <c r="N22" s="41"/>
      <c r="O22" s="41"/>
      <c r="P22" s="14"/>
      <c r="Q22" s="51"/>
      <c r="R22" s="41"/>
      <c r="S22" s="42"/>
      <c r="T22" s="41"/>
      <c r="U22" s="41"/>
      <c r="V22" s="41"/>
      <c r="W22" s="41"/>
      <c r="X22" s="41"/>
      <c r="Y22" s="41"/>
      <c r="Z22" s="41"/>
    </row>
    <row r="23" spans="1:26" x14ac:dyDescent="0.2">
      <c r="A23">
        <v>367.9</v>
      </c>
      <c r="B23" s="52"/>
      <c r="C23" s="14">
        <v>3.11</v>
      </c>
      <c r="D23" s="52"/>
      <c r="E23">
        <v>1</v>
      </c>
      <c r="F23">
        <v>959.8</v>
      </c>
      <c r="G23" s="52"/>
      <c r="H23">
        <v>1</v>
      </c>
      <c r="I23">
        <v>959.8</v>
      </c>
      <c r="J23" s="14">
        <v>3.36</v>
      </c>
      <c r="K23" s="52"/>
      <c r="L23" s="41"/>
      <c r="M23" s="41"/>
      <c r="N23" s="41"/>
      <c r="O23" s="41"/>
      <c r="P23" s="14"/>
      <c r="Q23" s="51"/>
      <c r="R23" s="41"/>
      <c r="S23" s="44"/>
      <c r="T23" s="41"/>
      <c r="U23" s="41"/>
      <c r="V23" s="41"/>
      <c r="W23" s="41"/>
      <c r="X23" s="41"/>
      <c r="Y23" s="41"/>
      <c r="Z23" s="41"/>
    </row>
    <row r="24" spans="1:26" x14ac:dyDescent="0.2">
      <c r="A24">
        <v>350.3</v>
      </c>
      <c r="B24" s="52"/>
      <c r="C24" s="14">
        <v>3.02</v>
      </c>
      <c r="D24" s="52"/>
      <c r="E24">
        <v>1</v>
      </c>
      <c r="F24">
        <v>1012.3</v>
      </c>
      <c r="G24" s="52"/>
      <c r="H24">
        <v>1</v>
      </c>
      <c r="I24">
        <v>1012.3</v>
      </c>
      <c r="J24" s="14">
        <v>2.48</v>
      </c>
      <c r="K24" s="52"/>
      <c r="L24" s="41"/>
      <c r="M24" s="41"/>
      <c r="N24" s="41"/>
      <c r="O24" s="41"/>
      <c r="P24" s="14"/>
      <c r="Q24" s="51"/>
      <c r="R24" s="41"/>
      <c r="S24" s="41"/>
      <c r="T24" s="41"/>
      <c r="U24" s="41"/>
      <c r="V24" s="41"/>
      <c r="W24" s="41"/>
      <c r="X24" s="41"/>
      <c r="Y24" s="41"/>
      <c r="Z24" s="41"/>
    </row>
    <row r="25" spans="1:26" x14ac:dyDescent="0.2">
      <c r="A25">
        <v>339.1</v>
      </c>
      <c r="B25" s="52"/>
      <c r="C25" s="14">
        <v>2.96</v>
      </c>
      <c r="D25" s="52"/>
      <c r="E25">
        <v>1</v>
      </c>
      <c r="F25">
        <v>1014.3</v>
      </c>
      <c r="G25" s="52"/>
      <c r="H25">
        <v>1</v>
      </c>
      <c r="I25">
        <v>1014.3</v>
      </c>
      <c r="J25" s="14">
        <v>2.11</v>
      </c>
      <c r="K25" s="52"/>
      <c r="L25" s="41"/>
      <c r="M25" s="41"/>
      <c r="N25" s="41"/>
      <c r="O25" s="41"/>
      <c r="P25" s="14"/>
      <c r="Q25" s="51"/>
      <c r="R25" s="41"/>
      <c r="S25" s="41"/>
      <c r="T25" s="41"/>
      <c r="U25" s="41"/>
      <c r="V25" s="41"/>
      <c r="W25" s="41"/>
      <c r="X25" s="41"/>
      <c r="Y25" s="41"/>
      <c r="Z25" s="41"/>
    </row>
    <row r="26" spans="1:26" x14ac:dyDescent="0.2">
      <c r="A26">
        <v>360.7</v>
      </c>
      <c r="B26" s="53"/>
      <c r="C26" s="14">
        <v>2.93</v>
      </c>
      <c r="D26" s="53"/>
      <c r="E26">
        <v>1</v>
      </c>
      <c r="F26">
        <v>1053.9000000000001</v>
      </c>
      <c r="G26" s="53"/>
      <c r="H26">
        <v>1</v>
      </c>
      <c r="I26">
        <v>1053.9000000000001</v>
      </c>
      <c r="J26" s="14">
        <v>1.17</v>
      </c>
      <c r="K26" s="53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x14ac:dyDescent="0.2">
      <c r="K27" s="3"/>
      <c r="L27" s="41"/>
      <c r="M27" s="41"/>
      <c r="N27" s="44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5" x14ac:dyDescent="0.25">
      <c r="A28" s="47" t="s">
        <v>114</v>
      </c>
      <c r="C28" s="54" t="s">
        <v>115</v>
      </c>
      <c r="L28" s="41"/>
      <c r="M28" s="41"/>
      <c r="N28" s="48"/>
      <c r="O28" s="48"/>
      <c r="P28" s="48"/>
      <c r="Q28" s="48"/>
      <c r="R28" s="55"/>
      <c r="S28" s="41"/>
      <c r="T28" s="41"/>
      <c r="U28" s="41"/>
      <c r="V28" s="41"/>
      <c r="W28" s="41"/>
      <c r="X28" s="41"/>
      <c r="Y28" s="41"/>
      <c r="Z28" s="41"/>
    </row>
    <row r="29" spans="1:26" x14ac:dyDescent="0.2">
      <c r="A29" s="41">
        <v>2.81</v>
      </c>
      <c r="B29" s="41">
        <v>3.14</v>
      </c>
      <c r="C29" s="41">
        <v>3.43</v>
      </c>
      <c r="D29" s="14">
        <v>3.41</v>
      </c>
      <c r="E29" s="14">
        <v>3.31</v>
      </c>
      <c r="F29" s="14">
        <v>3.12</v>
      </c>
      <c r="G29" s="14">
        <v>3.11</v>
      </c>
      <c r="H29" s="14">
        <v>3.02</v>
      </c>
      <c r="I29" s="14">
        <v>2.96</v>
      </c>
      <c r="J29" s="14">
        <v>2.93</v>
      </c>
      <c r="L29" s="41"/>
      <c r="M29" s="41"/>
      <c r="N29" s="41"/>
      <c r="O29" s="41"/>
      <c r="P29" s="56"/>
      <c r="Q29" s="56"/>
      <c r="R29" s="41"/>
      <c r="S29" s="41"/>
      <c r="T29" s="41"/>
      <c r="U29" s="44"/>
      <c r="V29" s="41"/>
      <c r="W29" s="41"/>
      <c r="X29" s="41"/>
      <c r="Y29" s="41"/>
      <c r="Z29" s="41"/>
    </row>
    <row r="30" spans="1:26" x14ac:dyDescent="0.2">
      <c r="L30" s="41"/>
      <c r="M30" s="41"/>
      <c r="N30" s="41"/>
      <c r="O30" s="41"/>
      <c r="P30" s="41"/>
      <c r="Q30" s="41"/>
      <c r="R30" s="14"/>
      <c r="S30" s="41"/>
      <c r="T30" s="41"/>
      <c r="U30" s="44"/>
      <c r="V30" s="41"/>
      <c r="W30" s="41"/>
      <c r="X30" s="41"/>
      <c r="Y30" s="41"/>
      <c r="Z30" s="41"/>
    </row>
    <row r="31" spans="1:26" ht="15" x14ac:dyDescent="0.25">
      <c r="A31" s="47" t="s">
        <v>116</v>
      </c>
      <c r="C31" s="54" t="s">
        <v>117</v>
      </c>
      <c r="L31" s="41"/>
      <c r="M31" s="41"/>
      <c r="N31" s="41"/>
      <c r="O31" s="41"/>
      <c r="P31" s="41"/>
      <c r="Q31" s="41"/>
      <c r="R31" s="14"/>
      <c r="S31" s="41"/>
      <c r="T31" s="41"/>
      <c r="U31" s="48"/>
      <c r="V31" s="48"/>
      <c r="W31" s="48"/>
      <c r="X31" s="48"/>
      <c r="Y31" s="48"/>
      <c r="Z31" s="41"/>
    </row>
    <row r="32" spans="1:26" x14ac:dyDescent="0.2">
      <c r="A32">
        <v>1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L32" s="41"/>
      <c r="M32" s="41"/>
      <c r="N32" s="14"/>
      <c r="O32" s="41"/>
      <c r="P32" s="41"/>
      <c r="Q32" s="41"/>
      <c r="R32" s="14"/>
      <c r="S32" s="41"/>
      <c r="T32" s="41"/>
      <c r="U32" s="41"/>
      <c r="V32" s="41"/>
      <c r="W32" s="41"/>
      <c r="X32" s="41"/>
      <c r="Y32" s="41"/>
      <c r="Z32" s="41"/>
    </row>
    <row r="33" spans="1:26" x14ac:dyDescent="0.2">
      <c r="A33">
        <v>731.4</v>
      </c>
      <c r="B33">
        <v>770.2</v>
      </c>
      <c r="C33">
        <v>792.7</v>
      </c>
      <c r="D33">
        <v>876.4</v>
      </c>
      <c r="E33">
        <v>856.6</v>
      </c>
      <c r="F33">
        <v>888.1</v>
      </c>
      <c r="G33">
        <v>959.8</v>
      </c>
      <c r="H33">
        <v>1012.3</v>
      </c>
      <c r="I33">
        <v>1014.3</v>
      </c>
      <c r="J33">
        <v>1053.9000000000001</v>
      </c>
      <c r="L33" s="41"/>
      <c r="M33" s="41"/>
      <c r="N33" s="14"/>
      <c r="O33" s="41"/>
      <c r="P33" s="41"/>
      <c r="Q33" s="41"/>
      <c r="R33" s="14"/>
      <c r="S33" s="41"/>
      <c r="T33" s="41"/>
      <c r="U33" s="41"/>
      <c r="V33" s="41"/>
      <c r="W33" s="41"/>
      <c r="X33" s="41"/>
      <c r="Y33" s="41"/>
      <c r="Z33" s="41"/>
    </row>
    <row r="34" spans="1:26" x14ac:dyDescent="0.2">
      <c r="L34" s="41"/>
      <c r="M34" s="41"/>
      <c r="N34" s="14"/>
      <c r="O34" s="41"/>
      <c r="P34" s="41"/>
      <c r="Q34" s="41"/>
      <c r="R34" s="14"/>
      <c r="S34" s="41"/>
      <c r="T34" s="41"/>
      <c r="U34" s="41"/>
      <c r="V34" s="41"/>
      <c r="W34" s="41"/>
      <c r="X34" s="41"/>
      <c r="Y34" s="41"/>
      <c r="Z34" s="41"/>
    </row>
    <row r="35" spans="1:26" x14ac:dyDescent="0.2">
      <c r="A35" s="47" t="s">
        <v>118</v>
      </c>
      <c r="C35" s="54" t="s">
        <v>119</v>
      </c>
      <c r="L35" s="41"/>
      <c r="M35" s="41"/>
      <c r="N35" s="14"/>
      <c r="O35" s="41"/>
      <c r="P35" s="41"/>
      <c r="Q35" s="41"/>
      <c r="R35" s="14"/>
      <c r="S35" s="41"/>
      <c r="T35" s="41"/>
      <c r="U35" s="41"/>
      <c r="V35" s="41"/>
      <c r="W35" s="41"/>
      <c r="X35" s="41"/>
      <c r="Y35" s="41"/>
      <c r="Z35" s="41"/>
    </row>
    <row r="36" spans="1:26" x14ac:dyDescent="0.2">
      <c r="A36">
        <v>1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L36" s="41"/>
      <c r="M36" s="41"/>
      <c r="N36" s="14"/>
      <c r="O36" s="41"/>
      <c r="P36" s="41"/>
      <c r="Q36" s="41"/>
      <c r="R36" s="14"/>
      <c r="S36" s="41"/>
      <c r="T36" s="41"/>
      <c r="U36" s="41"/>
      <c r="V36" s="41"/>
      <c r="W36" s="41"/>
      <c r="X36" s="41"/>
      <c r="Y36" s="41"/>
      <c r="Z36" s="41"/>
    </row>
    <row r="37" spans="1:26" x14ac:dyDescent="0.2">
      <c r="A37">
        <v>731.4</v>
      </c>
      <c r="B37">
        <v>770.2</v>
      </c>
      <c r="C37">
        <v>792.7</v>
      </c>
      <c r="D37">
        <v>876.4</v>
      </c>
      <c r="E37">
        <v>856.6</v>
      </c>
      <c r="F37">
        <v>888.1</v>
      </c>
      <c r="G37">
        <v>959.8</v>
      </c>
      <c r="H37">
        <v>1012.3</v>
      </c>
      <c r="I37">
        <v>1014.3</v>
      </c>
      <c r="J37">
        <v>1053.9000000000001</v>
      </c>
      <c r="L37" s="41"/>
      <c r="M37" s="41"/>
      <c r="N37" s="14"/>
      <c r="O37" s="41"/>
      <c r="P37" s="41"/>
      <c r="Q37" s="41"/>
      <c r="R37" s="14"/>
      <c r="S37" s="41"/>
      <c r="T37" s="41"/>
      <c r="U37" s="41"/>
      <c r="V37" s="41"/>
      <c r="W37" s="41"/>
      <c r="X37" s="41"/>
      <c r="Y37" s="41"/>
      <c r="Z37" s="41"/>
    </row>
    <row r="38" spans="1:26" x14ac:dyDescent="0.2">
      <c r="A38" s="41">
        <v>1.84</v>
      </c>
      <c r="B38" s="41">
        <v>2.0499999999999998</v>
      </c>
      <c r="C38" s="41">
        <v>2.89</v>
      </c>
      <c r="D38" s="14">
        <v>2.85</v>
      </c>
      <c r="E38" s="14">
        <v>1.24</v>
      </c>
      <c r="F38" s="14">
        <v>2.8</v>
      </c>
      <c r="G38" s="14">
        <v>3.36</v>
      </c>
      <c r="H38" s="14">
        <v>2.48</v>
      </c>
      <c r="I38" s="14">
        <v>2.11</v>
      </c>
      <c r="J38" s="14">
        <v>1.17</v>
      </c>
      <c r="L38" s="41"/>
      <c r="M38" s="41"/>
      <c r="N38" s="14"/>
      <c r="O38" s="41"/>
      <c r="P38" s="41"/>
      <c r="Q38" s="41"/>
      <c r="R38" s="14"/>
      <c r="S38" s="41"/>
      <c r="T38" s="41"/>
      <c r="U38" s="41"/>
      <c r="V38" s="41"/>
      <c r="W38" s="41"/>
      <c r="X38" s="41"/>
      <c r="Y38" s="41"/>
      <c r="Z38" s="41"/>
    </row>
    <row r="39" spans="1:26" x14ac:dyDescent="0.2"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x14ac:dyDescent="0.2">
      <c r="A40" s="40"/>
    </row>
    <row r="41" spans="1:26" x14ac:dyDescent="0.2">
      <c r="A41" s="57" t="s">
        <v>120</v>
      </c>
      <c r="B41" t="s">
        <v>121</v>
      </c>
      <c r="E41" s="47" t="s">
        <v>122</v>
      </c>
      <c r="F41" t="s">
        <v>121</v>
      </c>
    </row>
    <row r="42" spans="1:26" x14ac:dyDescent="0.2">
      <c r="A42">
        <f t="array" ref="A42:C44">MMULT(A36:J38,H17:J26)</f>
        <v>10</v>
      </c>
      <c r="B42">
        <v>8955.7000000000007</v>
      </c>
      <c r="C42">
        <v>22.79</v>
      </c>
      <c r="E42">
        <f t="array" ref="E42:G44">MINVERSE(A42:C44)</f>
        <v>8.6687086561271638</v>
      </c>
      <c r="F42">
        <v>-8.1790321490153497E-3</v>
      </c>
      <c r="G42">
        <v>-0.54577131831219217</v>
      </c>
    </row>
    <row r="43" spans="1:26" x14ac:dyDescent="0.2">
      <c r="A43">
        <v>8955.7000000000007</v>
      </c>
      <c r="B43">
        <v>8132566.4500000002</v>
      </c>
      <c r="C43">
        <v>20370.860999999997</v>
      </c>
      <c r="E43">
        <v>-8.179032149015341E-3</v>
      </c>
      <c r="F43">
        <v>8.9455108719160868E-6</v>
      </c>
      <c r="G43">
        <v>7.3585334556142034E-5</v>
      </c>
    </row>
    <row r="44" spans="1:26" x14ac:dyDescent="0.2">
      <c r="A44">
        <v>22.79</v>
      </c>
      <c r="B44">
        <v>20370.860999999997</v>
      </c>
      <c r="C44">
        <v>56.701299999999996</v>
      </c>
      <c r="E44">
        <v>-0.54577131831219594</v>
      </c>
      <c r="F44">
        <v>7.3585334556146249E-5</v>
      </c>
      <c r="G44">
        <v>0.21056186934784904</v>
      </c>
    </row>
    <row r="46" spans="1:26" x14ac:dyDescent="0.2">
      <c r="A46" s="47" t="s">
        <v>123</v>
      </c>
      <c r="B46" t="s">
        <v>105</v>
      </c>
    </row>
    <row r="47" spans="1:26" x14ac:dyDescent="0.2">
      <c r="A47">
        <f t="array" ref="A47:C56">MMULT(H17:J26,E42:G44)</f>
        <v>1.682345316642903</v>
      </c>
      <c r="B47">
        <v>-1.5008884817126152E-3</v>
      </c>
      <c r="C47">
        <v>-0.10451716501778763</v>
      </c>
    </row>
    <row r="48" spans="1:26" x14ac:dyDescent="0.2">
      <c r="A48">
        <v>1.2503868924155459</v>
      </c>
      <c r="B48">
        <v>-1.138349739625479E-3</v>
      </c>
      <c r="C48">
        <v>-5.7444061473961083E-2</v>
      </c>
    </row>
    <row r="49" spans="1:10" x14ac:dyDescent="0.2">
      <c r="A49">
        <v>0.60791076168045599</v>
      </c>
      <c r="B49">
        <v>-8.7526406398020433E-4</v>
      </c>
      <c r="C49">
        <v>0.12108357880574533</v>
      </c>
    </row>
    <row r="50" spans="1:10" x14ac:dyDescent="0.2">
      <c r="A50">
        <v>-5.4843376459639437E-2</v>
      </c>
      <c r="B50">
        <v>-1.2946821738307529E-4</v>
      </c>
      <c r="C50">
        <v>0.11882019653418052</v>
      </c>
    </row>
    <row r="51" spans="1:10" x14ac:dyDescent="0.2">
      <c r="A51">
        <v>0.98579328257349974</v>
      </c>
      <c r="B51">
        <v>-4.250617212824086E-4</v>
      </c>
      <c r="C51">
        <v>-0.22164140274006805</v>
      </c>
    </row>
    <row r="52" spans="1:10" x14ac:dyDescent="0.2">
      <c r="A52">
        <v>-0.12324948668750935</v>
      </c>
      <c r="B52">
        <v>-2.8485006909463476E-5</v>
      </c>
      <c r="C52">
        <v>0.10915305148109478</v>
      </c>
    </row>
    <row r="53" spans="1:10" x14ac:dyDescent="0.2">
      <c r="A53">
        <v>-1.0153180300267384</v>
      </c>
      <c r="B53">
        <v>6.5411590995836098E-4</v>
      </c>
      <c r="C53">
        <v>0.23234376680356578</v>
      </c>
    </row>
    <row r="54" spans="1:10" x14ac:dyDescent="0.2">
      <c r="A54">
        <v>-0.96443845773531067</v>
      </c>
      <c r="B54">
        <v>1.0590001363245467E-3</v>
      </c>
      <c r="C54">
        <v>5.0912551841656051E-2</v>
      </c>
    </row>
    <row r="55" spans="1:10" x14ac:dyDescent="0.2">
      <c r="A55">
        <v>-0.77886113425783021</v>
      </c>
      <c r="B55">
        <v>1.0496645842826059E-3</v>
      </c>
      <c r="C55">
        <v>-2.6848169147935863E-2</v>
      </c>
    </row>
    <row r="56" spans="1:10" x14ac:dyDescent="0.2">
      <c r="A56">
        <v>-0.58972576814537325</v>
      </c>
      <c r="B56">
        <v>1.3347366003277057E-3</v>
      </c>
      <c r="C56">
        <v>-0.22186234708649072</v>
      </c>
    </row>
    <row r="58" spans="1:10" x14ac:dyDescent="0.2">
      <c r="A58" s="47" t="s">
        <v>124</v>
      </c>
      <c r="C58" t="s">
        <v>125</v>
      </c>
    </row>
    <row r="59" spans="1:10" x14ac:dyDescent="0.2">
      <c r="A59">
        <f t="array" ref="A59:J68">MMULT(A47:C56,A36:J38)</f>
        <v>0.39228389748556702</v>
      </c>
      <c r="B59">
        <v>0.31210081974138204</v>
      </c>
      <c r="C59">
        <v>0.19053641028790663</v>
      </c>
      <c r="D59">
        <v>6.9092730969272209E-2</v>
      </c>
      <c r="E59">
        <v>0.2670829585858201</v>
      </c>
      <c r="F59">
        <v>5.6758193984123961E-2</v>
      </c>
      <c r="G59">
        <v>-0.10938512256463151</v>
      </c>
      <c r="H59">
        <v>-9.6206662638890661E-2</v>
      </c>
      <c r="I59">
        <v>-6.0537088545734391E-2</v>
      </c>
      <c r="J59">
        <v>-2.1726137304833831E-2</v>
      </c>
    </row>
    <row r="60" spans="1:10" x14ac:dyDescent="0.2">
      <c r="A60">
        <v>0.31210081974138215</v>
      </c>
      <c r="B60">
        <v>0.25586959693438172</v>
      </c>
      <c r="C60">
        <v>0.18200371615468106</v>
      </c>
      <c r="D60">
        <v>8.9021605406987087E-2</v>
      </c>
      <c r="E60">
        <v>0.20404586922464885</v>
      </c>
      <c r="F60">
        <v>7.8575116527066918E-2</v>
      </c>
      <c r="G60">
        <v>-3.5213234229498042E-2</v>
      </c>
      <c r="H60">
        <v>-4.4425821462749954E-2</v>
      </c>
      <c r="I60">
        <v>-2.5448218196635272E-2</v>
      </c>
      <c r="J60">
        <v>-1.6529450100280937E-2</v>
      </c>
    </row>
    <row r="61" spans="1:10" x14ac:dyDescent="0.2">
      <c r="A61">
        <v>0.19053641028790602</v>
      </c>
      <c r="B61">
        <v>0.18200371615468047</v>
      </c>
      <c r="C61">
        <v>0.26402048091195202</v>
      </c>
      <c r="D61">
        <v>0.18591753560457919</v>
      </c>
      <c r="E61">
        <v>8.3032021941371603E-3</v>
      </c>
      <c r="F61">
        <v>0.16962276711572344</v>
      </c>
      <c r="G61">
        <v>0.17467313785956023</v>
      </c>
      <c r="H61">
        <v>2.2168225151543597E-2</v>
      </c>
      <c r="I61">
        <v>-2.4383227134542551E-2</v>
      </c>
      <c r="J61">
        <v>-0.17286224814555937</v>
      </c>
    </row>
    <row r="62" spans="1:10" x14ac:dyDescent="0.2">
      <c r="A62">
        <v>6.909273096927146E-2</v>
      </c>
      <c r="B62">
        <v>8.9021605406986032E-2</v>
      </c>
      <c r="C62">
        <v>0.18591753560457847</v>
      </c>
      <c r="D62">
        <v>0.17032823794824786</v>
      </c>
      <c r="E62">
        <v>-1.8408807767597873E-2</v>
      </c>
      <c r="F62">
        <v>0.16287244997815684</v>
      </c>
      <c r="G62">
        <v>0.22012888885093146</v>
      </c>
      <c r="H62">
        <v>0.10877003448824116</v>
      </c>
      <c r="I62">
        <v>6.4547625335828224E-2</v>
      </c>
      <c r="J62">
        <v>-5.2270300814671294E-2</v>
      </c>
    </row>
    <row r="63" spans="1:10" x14ac:dyDescent="0.2">
      <c r="A63">
        <v>0.26708295858582087</v>
      </c>
      <c r="B63">
        <v>0.20404586922464918</v>
      </c>
      <c r="C63">
        <v>8.3032021941377154E-3</v>
      </c>
      <c r="D63">
        <v>-1.8408807767597124E-2</v>
      </c>
      <c r="E63">
        <v>0.34685007272530405</v>
      </c>
      <c r="F63">
        <v>-1.2299959769597857E-2</v>
      </c>
      <c r="G63">
        <v>-0.16689607071998458</v>
      </c>
      <c r="H63">
        <v>5.8326233239487379E-3</v>
      </c>
      <c r="I63">
        <v>8.6989818895209237E-2</v>
      </c>
      <c r="J63">
        <v>0.27850029330808967</v>
      </c>
    </row>
    <row r="64" spans="1:10" x14ac:dyDescent="0.2">
      <c r="A64">
        <v>5.6758193984123462E-2</v>
      </c>
      <c r="B64">
        <v>7.8575116527066169E-2</v>
      </c>
      <c r="C64">
        <v>0.16962276711572286</v>
      </c>
      <c r="D64">
        <v>0.162872449978157</v>
      </c>
      <c r="E64">
        <v>-1.2299959769598245E-2</v>
      </c>
      <c r="F64">
        <v>0.15708152282326149</v>
      </c>
      <c r="G64">
        <v>0.21616485665726606</v>
      </c>
      <c r="H64">
        <v>0.11861470849115582</v>
      </c>
      <c r="I64">
        <v>7.8171109429331809E-2</v>
      </c>
      <c r="J64">
        <v>-2.5560765236512017E-2</v>
      </c>
    </row>
    <row r="65" spans="1:10" x14ac:dyDescent="0.2">
      <c r="A65">
        <v>-0.10938512256463212</v>
      </c>
      <c r="B65">
        <v>-3.5213234229498902E-2</v>
      </c>
      <c r="C65">
        <v>0.17467313785955962</v>
      </c>
      <c r="D65">
        <v>0.22012888885093163</v>
      </c>
      <c r="E65">
        <v>-0.16689607071998486</v>
      </c>
      <c r="F65">
        <v>0.21616485665726615</v>
      </c>
      <c r="G65">
        <v>0.39317747681127746</v>
      </c>
      <c r="H65">
        <v>0.2230560472969535</v>
      </c>
      <c r="I65">
        <v>0.13839708539955087</v>
      </c>
      <c r="J65">
        <v>-5.4103065361449709E-2</v>
      </c>
    </row>
    <row r="66" spans="1:10" x14ac:dyDescent="0.2">
      <c r="A66">
        <v>-9.6206662638890023E-2</v>
      </c>
      <c r="B66">
        <v>-4.4425821462749843E-2</v>
      </c>
      <c r="C66">
        <v>2.2168225151543569E-2</v>
      </c>
      <c r="D66">
        <v>0.1087700344882418</v>
      </c>
      <c r="E66">
        <v>5.8326233239496122E-3</v>
      </c>
      <c r="F66">
        <v>0.11861470849115618</v>
      </c>
      <c r="G66">
        <v>0.2230560472969535</v>
      </c>
      <c r="H66">
        <v>0.23385050883333489</v>
      </c>
      <c r="I66">
        <v>0.21713086492457123</v>
      </c>
      <c r="J66">
        <v>0.21120947159186687</v>
      </c>
    </row>
    <row r="67" spans="1:10" x14ac:dyDescent="0.2">
      <c r="A67">
        <v>-6.0537088545734287E-2</v>
      </c>
      <c r="B67">
        <v>-2.5448218196635605E-2</v>
      </c>
      <c r="C67">
        <v>-2.4383227134543189E-2</v>
      </c>
      <c r="D67">
        <v>6.4547625335828376E-2</v>
      </c>
      <c r="E67">
        <v>8.698981889520957E-2</v>
      </c>
      <c r="F67">
        <v>7.8171109429331656E-2</v>
      </c>
      <c r="G67">
        <v>0.13839708539955028</v>
      </c>
      <c r="H67">
        <v>0.21713086492457079</v>
      </c>
      <c r="I67">
        <v>0.2291640166778722</v>
      </c>
      <c r="J67">
        <v>0.29596801321452326</v>
      </c>
    </row>
    <row r="68" spans="1:10" x14ac:dyDescent="0.2">
      <c r="A68">
        <v>-2.1726137304832305E-2</v>
      </c>
      <c r="B68">
        <v>-1.6529450100280174E-2</v>
      </c>
      <c r="C68">
        <v>-0.17286224814555917</v>
      </c>
      <c r="D68">
        <v>-5.2270300814670545E-2</v>
      </c>
      <c r="E68">
        <v>0.2785002933080909</v>
      </c>
      <c r="F68">
        <v>-2.5560765236511851E-2</v>
      </c>
      <c r="G68">
        <v>-5.4103065361450264E-2</v>
      </c>
      <c r="H68">
        <v>0.21120947159186609</v>
      </c>
      <c r="I68">
        <v>0.29596801321452332</v>
      </c>
      <c r="J68">
        <v>0.55737418884880185</v>
      </c>
    </row>
    <row r="70" spans="1:10" x14ac:dyDescent="0.2">
      <c r="A70" s="47" t="s">
        <v>126</v>
      </c>
      <c r="D70" s="58" t="s">
        <v>103</v>
      </c>
      <c r="E70" t="s">
        <v>103</v>
      </c>
      <c r="F70" t="s">
        <v>103</v>
      </c>
    </row>
    <row r="71" spans="1:10" x14ac:dyDescent="0.2">
      <c r="A71">
        <f t="array" ref="A71:A80">MMULT(A59:J68,C17:C26)</f>
        <v>3.1590113672206619</v>
      </c>
      <c r="C71" s="40"/>
      <c r="D71" s="59" t="s">
        <v>127</v>
      </c>
      <c r="E71" s="47" t="s">
        <v>128</v>
      </c>
      <c r="F71" s="47" t="s">
        <v>129</v>
      </c>
    </row>
    <row r="72" spans="1:10" x14ac:dyDescent="0.2">
      <c r="A72">
        <v>3.1613792954665541</v>
      </c>
      <c r="D72" s="58">
        <f>C17</f>
        <v>2.81</v>
      </c>
      <c r="E72">
        <f>A71</f>
        <v>3.1590113672206619</v>
      </c>
      <c r="F72">
        <f>D72-E72</f>
        <v>-0.34901136722066184</v>
      </c>
    </row>
    <row r="73" spans="1:10" x14ac:dyDescent="0.2">
      <c r="A73">
        <v>3.2346954195541326</v>
      </c>
      <c r="D73" s="58">
        <f t="shared" ref="D73:D81" si="0">C18</f>
        <v>3.14</v>
      </c>
      <c r="E73">
        <f t="shared" ref="E73:E81" si="1">A72</f>
        <v>3.1613792954665541</v>
      </c>
      <c r="F73">
        <f>D73-E73</f>
        <v>-2.1379295466553927E-2</v>
      </c>
    </row>
    <row r="74" spans="1:10" x14ac:dyDescent="0.2">
      <c r="A74">
        <v>3.1904190818378684</v>
      </c>
      <c r="D74" s="58">
        <f t="shared" si="0"/>
        <v>3.43</v>
      </c>
      <c r="E74">
        <f t="shared" si="1"/>
        <v>3.2346954195541326</v>
      </c>
      <c r="F74">
        <f t="shared" ref="F74:F81" si="2">D74-E74</f>
        <v>0.19530458044586751</v>
      </c>
    </row>
    <row r="75" spans="1:10" x14ac:dyDescent="0.2">
      <c r="A75">
        <v>3.0386744240912478</v>
      </c>
      <c r="D75" s="58">
        <f t="shared" si="0"/>
        <v>3.41</v>
      </c>
      <c r="E75">
        <f t="shared" si="1"/>
        <v>3.1904190818378684</v>
      </c>
      <c r="F75">
        <f t="shared" si="2"/>
        <v>0.21958091816213177</v>
      </c>
    </row>
    <row r="76" spans="1:10" x14ac:dyDescent="0.2">
      <c r="A76">
        <v>3.1797815866092547</v>
      </c>
      <c r="C76" s="47"/>
      <c r="D76" s="58">
        <f t="shared" si="0"/>
        <v>3.31</v>
      </c>
      <c r="E76">
        <f t="shared" si="1"/>
        <v>3.0386744240912478</v>
      </c>
      <c r="F76">
        <f t="shared" si="2"/>
        <v>0.27132557590875228</v>
      </c>
    </row>
    <row r="77" spans="1:10" x14ac:dyDescent="0.2">
      <c r="A77">
        <v>3.2013795896337394</v>
      </c>
      <c r="D77" s="58">
        <f t="shared" si="0"/>
        <v>3.12</v>
      </c>
      <c r="E77">
        <f t="shared" si="1"/>
        <v>3.1797815866092547</v>
      </c>
      <c r="F77">
        <f t="shared" si="2"/>
        <v>-5.9781586609254589E-2</v>
      </c>
    </row>
    <row r="78" spans="1:10" x14ac:dyDescent="0.2">
      <c r="A78">
        <v>3.0879728578721615</v>
      </c>
      <c r="D78" s="58">
        <f t="shared" si="0"/>
        <v>3.11</v>
      </c>
      <c r="E78">
        <f t="shared" si="1"/>
        <v>3.2013795896337394</v>
      </c>
      <c r="F78">
        <f t="shared" si="2"/>
        <v>-9.1379589633739489E-2</v>
      </c>
    </row>
    <row r="79" spans="1:10" x14ac:dyDescent="0.2">
      <c r="A79">
        <v>3.0499483870852613</v>
      </c>
      <c r="C79" s="47"/>
      <c r="D79" s="58">
        <f t="shared" si="0"/>
        <v>3.02</v>
      </c>
      <c r="E79">
        <f t="shared" si="1"/>
        <v>3.0879728578721615</v>
      </c>
      <c r="F79">
        <f t="shared" si="2"/>
        <v>-6.7972857872161452E-2</v>
      </c>
    </row>
    <row r="80" spans="1:10" x14ac:dyDescent="0.2">
      <c r="A80">
        <v>2.9367379906284148</v>
      </c>
      <c r="C80" s="40"/>
      <c r="D80" s="58">
        <f t="shared" si="0"/>
        <v>2.96</v>
      </c>
      <c r="E80">
        <f t="shared" si="1"/>
        <v>3.0499483870852613</v>
      </c>
      <c r="F80">
        <f t="shared" si="2"/>
        <v>-8.9948387085261317E-2</v>
      </c>
    </row>
    <row r="81" spans="1:10" x14ac:dyDescent="0.2">
      <c r="D81" s="58">
        <f t="shared" si="0"/>
        <v>2.93</v>
      </c>
      <c r="E81">
        <f t="shared" si="1"/>
        <v>2.9367379906284148</v>
      </c>
      <c r="F81">
        <f t="shared" si="2"/>
        <v>-6.7379906284146251E-3</v>
      </c>
    </row>
    <row r="82" spans="1:10" x14ac:dyDescent="0.2">
      <c r="A82" s="47"/>
      <c r="B82" s="47"/>
      <c r="C82" s="40"/>
      <c r="F82" s="60">
        <f>SUM(F72:F81)</f>
        <v>7.0432548682219931E-13</v>
      </c>
      <c r="G82" s="60" t="s">
        <v>130</v>
      </c>
    </row>
    <row r="84" spans="1:10" x14ac:dyDescent="0.2">
      <c r="A84" s="47" t="s">
        <v>131</v>
      </c>
      <c r="B84" t="s">
        <v>115</v>
      </c>
    </row>
    <row r="85" spans="1:10" x14ac:dyDescent="0.2">
      <c r="A85" s="3">
        <v>-0.34901136722066184</v>
      </c>
      <c r="B85" s="3">
        <v>-2.1379295466553927E-2</v>
      </c>
      <c r="C85">
        <v>0.19530458044586751</v>
      </c>
      <c r="D85">
        <v>0.21958091816213177</v>
      </c>
      <c r="E85">
        <v>0.27132557590875228</v>
      </c>
      <c r="F85">
        <v>-5.9781586609254589E-2</v>
      </c>
      <c r="G85">
        <v>-9.1379589633739489E-2</v>
      </c>
      <c r="H85">
        <v>-6.7972857872161452E-2</v>
      </c>
      <c r="I85">
        <v>-8.9948387085261317E-2</v>
      </c>
      <c r="J85">
        <v>-6.7379906284146251E-3</v>
      </c>
    </row>
    <row r="87" spans="1:10" x14ac:dyDescent="0.2">
      <c r="A87" s="47" t="s">
        <v>132</v>
      </c>
      <c r="B87" t="s">
        <v>133</v>
      </c>
      <c r="D87" s="57" t="s">
        <v>134</v>
      </c>
      <c r="E87" t="s">
        <v>133</v>
      </c>
    </row>
    <row r="88" spans="1:10" x14ac:dyDescent="0.2">
      <c r="A88">
        <f>MMULT(A29:J29,C17:C26)</f>
        <v>97.978200000000015</v>
      </c>
      <c r="D88">
        <f>MMULT(A85:J85,F72:F81)</f>
        <v>0.30692372539356721</v>
      </c>
    </row>
    <row r="89" spans="1:10" x14ac:dyDescent="0.2">
      <c r="A89" s="47"/>
      <c r="B89" s="47"/>
    </row>
    <row r="90" spans="1:10" x14ac:dyDescent="0.2">
      <c r="A90" s="40"/>
    </row>
    <row r="91" spans="1:10" x14ac:dyDescent="0.2">
      <c r="A91" s="40" t="s">
        <v>135</v>
      </c>
      <c r="B91" t="s">
        <v>133</v>
      </c>
      <c r="D91" s="40" t="s">
        <v>136</v>
      </c>
      <c r="E91" t="s">
        <v>137</v>
      </c>
    </row>
    <row r="92" spans="1:10" x14ac:dyDescent="0.2">
      <c r="A92" s="40" t="s">
        <v>138</v>
      </c>
      <c r="D92" s="40" t="s">
        <v>139</v>
      </c>
    </row>
    <row r="93" spans="1:10" x14ac:dyDescent="0.2">
      <c r="A93">
        <f>A88-D88</f>
        <v>97.671276274606441</v>
      </c>
      <c r="D93">
        <f t="array" ref="D93:E93">MMULT(A29:J29,E17:F26)</f>
        <v>31.240000000000002</v>
      </c>
      <c r="E93">
        <v>27919.744000000002</v>
      </c>
    </row>
    <row r="94" spans="1:10" x14ac:dyDescent="0.2">
      <c r="A94" s="40"/>
      <c r="C94" s="47"/>
      <c r="E94" s="47"/>
      <c r="F94" s="47"/>
    </row>
    <row r="96" spans="1:10" x14ac:dyDescent="0.2">
      <c r="A96" s="40" t="s">
        <v>140</v>
      </c>
      <c r="B96" t="s">
        <v>141</v>
      </c>
      <c r="D96" s="40" t="s">
        <v>142</v>
      </c>
      <c r="E96" t="s">
        <v>143</v>
      </c>
    </row>
    <row r="97" spans="1:14" x14ac:dyDescent="0.2">
      <c r="A97" s="40" t="s">
        <v>144</v>
      </c>
      <c r="D97" s="40" t="s">
        <v>145</v>
      </c>
    </row>
    <row r="98" spans="1:14" x14ac:dyDescent="0.2">
      <c r="A98">
        <f t="array" ref="A98:A99">MMULT(A32:J33,C17:C26)</f>
        <v>31.240000000000002</v>
      </c>
      <c r="D98">
        <f t="array" ref="D98:E99">MMULT(A32:J33,E17:F26)</f>
        <v>10</v>
      </c>
      <c r="E98">
        <v>8955.7000000000007</v>
      </c>
    </row>
    <row r="99" spans="1:14" x14ac:dyDescent="0.2">
      <c r="A99">
        <v>27919.744000000002</v>
      </c>
      <c r="D99">
        <v>8955.7000000000007</v>
      </c>
      <c r="E99">
        <v>8132566.4500000002</v>
      </c>
    </row>
    <row r="101" spans="1:14" x14ac:dyDescent="0.2">
      <c r="A101" s="40"/>
    </row>
    <row r="102" spans="1:14" x14ac:dyDescent="0.2">
      <c r="A102" s="40" t="s">
        <v>146</v>
      </c>
      <c r="B102" t="s">
        <v>121</v>
      </c>
      <c r="E102" s="40" t="s">
        <v>147</v>
      </c>
      <c r="F102" t="s">
        <v>121</v>
      </c>
    </row>
    <row r="103" spans="1:14" x14ac:dyDescent="0.2">
      <c r="A103" s="3">
        <f>A93</f>
        <v>97.671276274606441</v>
      </c>
      <c r="B103" s="3">
        <f>D93</f>
        <v>31.240000000000002</v>
      </c>
      <c r="C103" s="3">
        <f>E93</f>
        <v>27919.744000000002</v>
      </c>
      <c r="E103" s="3">
        <f t="array" ref="E103:G105">MINVERSE(A103:C105)</f>
        <v>20.985532238707052</v>
      </c>
      <c r="F103" s="3">
        <v>-75.258849738066516</v>
      </c>
      <c r="G103" s="3">
        <v>1.0831143321399421E-2</v>
      </c>
    </row>
    <row r="104" spans="1:14" x14ac:dyDescent="0.2">
      <c r="A104" s="3">
        <f>A98</f>
        <v>31.240000000000002</v>
      </c>
      <c r="B104" s="3">
        <f>D98</f>
        <v>10</v>
      </c>
      <c r="C104" s="3">
        <f>E98</f>
        <v>8955.7000000000007</v>
      </c>
      <c r="E104" s="3">
        <v>-75.258849738066658</v>
      </c>
      <c r="F104" s="3">
        <v>277.14928454059509</v>
      </c>
      <c r="G104" s="3">
        <v>-4.6831222527412536E-2</v>
      </c>
    </row>
    <row r="105" spans="1:14" x14ac:dyDescent="0.2">
      <c r="A105" s="3">
        <f>A99</f>
        <v>27919.744000000002</v>
      </c>
      <c r="B105" s="3">
        <f>D99</f>
        <v>8955.7000000000007</v>
      </c>
      <c r="C105" s="3">
        <f>E99</f>
        <v>8132566.4500000002</v>
      </c>
      <c r="E105" s="3">
        <v>1.0831143321399585E-2</v>
      </c>
      <c r="F105" s="3">
        <v>-4.6831222527413056E-2</v>
      </c>
      <c r="G105" s="3">
        <v>1.4510011268087082E-5</v>
      </c>
    </row>
    <row r="106" spans="1:14" x14ac:dyDescent="0.2">
      <c r="K106" s="2"/>
      <c r="L106" s="2"/>
      <c r="M106" s="2"/>
      <c r="N106" s="2"/>
    </row>
    <row r="107" spans="1:14" x14ac:dyDescent="0.2">
      <c r="A107" s="40"/>
      <c r="C107" s="47"/>
      <c r="K107" s="61"/>
      <c r="L107" s="61"/>
      <c r="M107" s="61"/>
      <c r="N107" s="2"/>
    </row>
    <row r="108" spans="1:14" x14ac:dyDescent="0.2">
      <c r="A108" s="40" t="s">
        <v>148</v>
      </c>
      <c r="K108" s="61"/>
      <c r="L108" s="61"/>
      <c r="M108" s="61"/>
      <c r="N108" s="2"/>
    </row>
    <row r="109" spans="1:14" x14ac:dyDescent="0.2">
      <c r="K109" s="61"/>
      <c r="L109" s="61"/>
      <c r="M109" s="61"/>
      <c r="N109" s="2"/>
    </row>
    <row r="110" spans="1:14" x14ac:dyDescent="0.2">
      <c r="A110" s="47" t="s">
        <v>149</v>
      </c>
      <c r="B110" t="s">
        <v>115</v>
      </c>
      <c r="K110" s="62"/>
      <c r="L110" s="62"/>
      <c r="M110" s="62"/>
      <c r="N110" s="2"/>
    </row>
    <row r="111" spans="1:14" x14ac:dyDescent="0.2">
      <c r="A111">
        <f>A29-A85</f>
        <v>3.1590113672206619</v>
      </c>
      <c r="B111">
        <f t="shared" ref="B111:J111" si="3">B29-B85</f>
        <v>3.1613792954665541</v>
      </c>
      <c r="C111">
        <f t="shared" si="3"/>
        <v>3.2346954195541326</v>
      </c>
      <c r="D111">
        <f t="shared" si="3"/>
        <v>3.1904190818378684</v>
      </c>
      <c r="E111">
        <f t="shared" si="3"/>
        <v>3.0386744240912478</v>
      </c>
      <c r="F111">
        <f t="shared" si="3"/>
        <v>3.1797815866092547</v>
      </c>
      <c r="G111">
        <f t="shared" si="3"/>
        <v>3.2013795896337394</v>
      </c>
      <c r="H111">
        <f t="shared" si="3"/>
        <v>3.0879728578721615</v>
      </c>
      <c r="I111">
        <f t="shared" si="3"/>
        <v>3.0499483870852613</v>
      </c>
      <c r="J111">
        <f t="shared" si="3"/>
        <v>2.9367379906284148</v>
      </c>
    </row>
    <row r="113" spans="1:10" x14ac:dyDescent="0.2">
      <c r="A113" s="47" t="s">
        <v>150</v>
      </c>
      <c r="B113" t="s">
        <v>133</v>
      </c>
    </row>
    <row r="114" spans="1:10" x14ac:dyDescent="0.2">
      <c r="A114" s="3">
        <f>MMULT(A111:J111,A17:A26)</f>
        <v>10571.238459144808</v>
      </c>
      <c r="D114" s="40" t="s">
        <v>148</v>
      </c>
    </row>
    <row r="115" spans="1:10" x14ac:dyDescent="0.2">
      <c r="D115">
        <f>A114</f>
        <v>10571.238459144808</v>
      </c>
    </row>
    <row r="116" spans="1:10" x14ac:dyDescent="0.2">
      <c r="A116" s="47" t="s">
        <v>151</v>
      </c>
      <c r="B116" t="s">
        <v>141</v>
      </c>
      <c r="D116">
        <f>A117</f>
        <v>3384.5</v>
      </c>
    </row>
    <row r="117" spans="1:10" x14ac:dyDescent="0.2">
      <c r="A117">
        <f t="array" ref="A117:A118">MMULT(A32:J33,A17:A26)</f>
        <v>3384.5</v>
      </c>
      <c r="D117">
        <f>A118</f>
        <v>3046042.25</v>
      </c>
    </row>
    <row r="118" spans="1:10" x14ac:dyDescent="0.2">
      <c r="A118">
        <v>3046042.25</v>
      </c>
    </row>
    <row r="120" spans="1:10" x14ac:dyDescent="0.2">
      <c r="A120" s="3"/>
    </row>
    <row r="121" spans="1:10" x14ac:dyDescent="0.2">
      <c r="A121" s="40" t="s">
        <v>152</v>
      </c>
    </row>
    <row r="122" spans="1:10" x14ac:dyDescent="0.2">
      <c r="A122">
        <f t="array" ref="A122:A124">MMULT(E103:G105,D115:D117)</f>
        <v>121.60872174506949</v>
      </c>
      <c r="B122" t="s">
        <v>153</v>
      </c>
      <c r="C122" t="s">
        <v>52</v>
      </c>
    </row>
    <row r="123" spans="1:10" x14ac:dyDescent="0.2">
      <c r="A123">
        <v>-217.37565205668216</v>
      </c>
      <c r="B123" t="s">
        <v>154</v>
      </c>
      <c r="C123" t="s">
        <v>155</v>
      </c>
    </row>
    <row r="124" spans="1:10" x14ac:dyDescent="0.2">
      <c r="A124">
        <v>0.19643356222858444</v>
      </c>
      <c r="B124" t="s">
        <v>156</v>
      </c>
      <c r="C124" t="s">
        <v>55</v>
      </c>
    </row>
    <row r="126" spans="1:10" x14ac:dyDescent="0.2">
      <c r="A126" t="s">
        <v>157</v>
      </c>
      <c r="B126">
        <f>A123</f>
        <v>-217.37565205668216</v>
      </c>
      <c r="C126" t="s">
        <v>158</v>
      </c>
      <c r="D126">
        <f>A122</f>
        <v>121.60872174506949</v>
      </c>
      <c r="E126" t="s">
        <v>52</v>
      </c>
      <c r="F126" t="s">
        <v>158</v>
      </c>
      <c r="G126">
        <f>A124</f>
        <v>0.19643356222858444</v>
      </c>
      <c r="H126" t="s">
        <v>55</v>
      </c>
      <c r="I126" t="s">
        <v>158</v>
      </c>
      <c r="J126" t="s">
        <v>159</v>
      </c>
    </row>
    <row r="129" spans="5:9" x14ac:dyDescent="0.2">
      <c r="E129" s="63"/>
      <c r="F129" s="63"/>
      <c r="G129" s="63"/>
      <c r="H129" s="14"/>
      <c r="I129" s="14"/>
    </row>
    <row r="130" spans="5:9" x14ac:dyDescent="0.2">
      <c r="E130" s="63"/>
      <c r="F130" s="63"/>
      <c r="G130" s="63"/>
      <c r="H130" s="14"/>
      <c r="I130" s="14"/>
    </row>
    <row r="131" spans="5:9" x14ac:dyDescent="0.2">
      <c r="E131" s="63"/>
      <c r="F131" s="63"/>
      <c r="G131" s="63"/>
      <c r="H131" s="14"/>
      <c r="I131" s="14"/>
    </row>
    <row r="132" spans="5:9" x14ac:dyDescent="0.2">
      <c r="E132" s="63"/>
      <c r="F132" s="63"/>
      <c r="G132" s="63"/>
      <c r="H132" s="14"/>
      <c r="I132" s="14"/>
    </row>
    <row r="133" spans="5:9" x14ac:dyDescent="0.2">
      <c r="E133" s="63"/>
      <c r="F133" s="63"/>
      <c r="G133" s="63"/>
      <c r="H133" s="14"/>
      <c r="I133" s="14"/>
    </row>
    <row r="134" spans="5:9" x14ac:dyDescent="0.2">
      <c r="E134" s="63"/>
      <c r="F134" s="63"/>
      <c r="G134" s="63"/>
      <c r="H134" s="14"/>
      <c r="I134" s="14"/>
    </row>
  </sheetData>
  <mergeCells count="4">
    <mergeCell ref="B16:B26"/>
    <mergeCell ref="D16:D26"/>
    <mergeCell ref="G16:G26"/>
    <mergeCell ref="K16:K2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4"/>
  <sheetViews>
    <sheetView zoomScaleNormal="100" workbookViewId="0"/>
  </sheetViews>
  <sheetFormatPr defaultRowHeight="12.75" x14ac:dyDescent="0.2"/>
  <cols>
    <col min="1" max="2" width="9.140625" style="66"/>
    <col min="3" max="3" width="9.42578125" style="66" customWidth="1"/>
    <col min="4" max="4" width="12.5703125" style="66" customWidth="1"/>
    <col min="5" max="5" width="10.140625" style="66" customWidth="1"/>
    <col min="6" max="6" width="9.28515625" style="66" customWidth="1"/>
    <col min="7" max="7" width="10" style="66" customWidth="1"/>
    <col min="8" max="16" width="9.140625" style="66"/>
    <col min="17" max="17" width="9.42578125" style="66" customWidth="1"/>
    <col min="18" max="18" width="10.5703125" style="66" customWidth="1"/>
    <col min="19" max="16384" width="9.140625" style="66"/>
  </cols>
  <sheetData>
    <row r="1" spans="1:9" x14ac:dyDescent="0.2">
      <c r="A1" s="65" t="s">
        <v>207</v>
      </c>
      <c r="B1" s="65"/>
      <c r="C1" s="65"/>
    </row>
    <row r="3" spans="1:9" x14ac:dyDescent="0.2">
      <c r="B3" s="66">
        <v>1</v>
      </c>
      <c r="C3" s="66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</row>
    <row r="4" spans="1:9" x14ac:dyDescent="0.2">
      <c r="A4" s="149" t="s">
        <v>208</v>
      </c>
      <c r="B4" s="149" t="s">
        <v>209</v>
      </c>
      <c r="C4" s="149" t="s">
        <v>210</v>
      </c>
      <c r="D4" s="149" t="s">
        <v>211</v>
      </c>
      <c r="E4" s="149" t="s">
        <v>212</v>
      </c>
      <c r="F4" s="149" t="s">
        <v>213</v>
      </c>
      <c r="G4" s="150" t="s">
        <v>214</v>
      </c>
      <c r="H4" s="150" t="s">
        <v>215</v>
      </c>
      <c r="I4" s="149" t="s">
        <v>216</v>
      </c>
    </row>
    <row r="5" spans="1:9" x14ac:dyDescent="0.2">
      <c r="A5" s="66">
        <v>1</v>
      </c>
      <c r="B5" s="66">
        <v>12.7</v>
      </c>
      <c r="C5" s="66">
        <v>1.4</v>
      </c>
      <c r="D5" s="66">
        <v>16.399999999999999</v>
      </c>
      <c r="E5" s="66">
        <v>1.4</v>
      </c>
      <c r="F5" s="66">
        <v>2.2999999999999998</v>
      </c>
      <c r="G5" s="151">
        <v>5147</v>
      </c>
      <c r="H5" s="151">
        <v>16.5</v>
      </c>
      <c r="I5" s="66">
        <v>1</v>
      </c>
    </row>
    <row r="6" spans="1:9" x14ac:dyDescent="0.2">
      <c r="A6" s="66">
        <v>2</v>
      </c>
      <c r="B6" s="66">
        <v>13.2</v>
      </c>
      <c r="C6" s="66">
        <v>1.3</v>
      </c>
      <c r="D6" s="66">
        <v>17</v>
      </c>
      <c r="E6" s="66">
        <v>1.4</v>
      </c>
      <c r="F6" s="66">
        <v>2.5</v>
      </c>
      <c r="G6" s="151">
        <v>5139</v>
      </c>
      <c r="H6" s="151">
        <v>16.7</v>
      </c>
      <c r="I6" s="66">
        <v>1</v>
      </c>
    </row>
    <row r="7" spans="1:9" x14ac:dyDescent="0.2">
      <c r="A7" s="66">
        <v>3</v>
      </c>
      <c r="B7" s="66">
        <v>13.4</v>
      </c>
      <c r="C7" s="66">
        <v>1.4</v>
      </c>
      <c r="D7" s="66">
        <v>17.899999999999999</v>
      </c>
      <c r="E7" s="66">
        <v>1.3</v>
      </c>
      <c r="F7" s="66">
        <v>3.2</v>
      </c>
      <c r="G7" s="151">
        <v>5108</v>
      </c>
      <c r="H7" s="151">
        <v>18</v>
      </c>
      <c r="I7" s="66">
        <v>1</v>
      </c>
    </row>
    <row r="8" spans="1:9" x14ac:dyDescent="0.2">
      <c r="A8" s="66">
        <v>4</v>
      </c>
      <c r="B8" s="66">
        <v>14.1</v>
      </c>
      <c r="C8" s="66">
        <v>1.5</v>
      </c>
      <c r="D8" s="66">
        <v>18.899999999999999</v>
      </c>
      <c r="E8" s="66">
        <v>1.4</v>
      </c>
      <c r="F8" s="66">
        <v>3.4</v>
      </c>
      <c r="G8" s="151">
        <v>5076</v>
      </c>
      <c r="H8" s="151">
        <v>19</v>
      </c>
      <c r="I8" s="66">
        <v>1</v>
      </c>
    </row>
    <row r="9" spans="1:9" x14ac:dyDescent="0.2">
      <c r="A9" s="66">
        <v>5</v>
      </c>
      <c r="B9" s="66">
        <v>14.2</v>
      </c>
      <c r="C9" s="66">
        <v>1.5</v>
      </c>
      <c r="D9" s="66">
        <v>19.3</v>
      </c>
      <c r="E9" s="66">
        <v>1.5</v>
      </c>
      <c r="F9" s="66">
        <v>3.5</v>
      </c>
      <c r="G9" s="151">
        <v>4905</v>
      </c>
      <c r="H9" s="151">
        <v>18</v>
      </c>
      <c r="I9" s="66">
        <v>1</v>
      </c>
    </row>
    <row r="10" spans="1:9" x14ac:dyDescent="0.2">
      <c r="A10" s="66">
        <v>6</v>
      </c>
      <c r="B10" s="66">
        <v>14.9</v>
      </c>
      <c r="C10" s="66">
        <v>1.5</v>
      </c>
      <c r="D10" s="66">
        <v>19.7</v>
      </c>
      <c r="E10" s="66">
        <v>1.5</v>
      </c>
      <c r="F10" s="66">
        <v>3.3</v>
      </c>
      <c r="G10" s="151">
        <v>4876</v>
      </c>
      <c r="H10" s="151">
        <v>17</v>
      </c>
      <c r="I10" s="66">
        <v>1</v>
      </c>
    </row>
    <row r="11" spans="1:9" x14ac:dyDescent="0.2">
      <c r="A11" s="66">
        <v>7</v>
      </c>
      <c r="B11" s="66">
        <v>15</v>
      </c>
      <c r="C11" s="66">
        <v>1.6</v>
      </c>
      <c r="D11" s="66">
        <v>20.100000000000001</v>
      </c>
      <c r="E11" s="66">
        <v>1.5</v>
      </c>
      <c r="F11" s="66">
        <v>3.5</v>
      </c>
      <c r="G11" s="151">
        <v>4864</v>
      </c>
      <c r="H11" s="151">
        <v>16</v>
      </c>
      <c r="I11" s="66">
        <v>1</v>
      </c>
    </row>
    <row r="12" spans="1:9" x14ac:dyDescent="0.2">
      <c r="A12" s="66">
        <v>8</v>
      </c>
      <c r="B12" s="66">
        <v>15.1</v>
      </c>
      <c r="C12" s="66">
        <v>1.7</v>
      </c>
      <c r="D12" s="66">
        <v>19.899999999999999</v>
      </c>
      <c r="E12" s="66">
        <v>1.6</v>
      </c>
      <c r="F12" s="66">
        <v>3.2</v>
      </c>
      <c r="G12" s="151">
        <v>4880</v>
      </c>
      <c r="H12" s="151">
        <v>16</v>
      </c>
      <c r="I12" s="66">
        <v>1</v>
      </c>
    </row>
    <row r="13" spans="1:9" x14ac:dyDescent="0.2">
      <c r="A13" s="66">
        <v>9</v>
      </c>
      <c r="B13" s="66">
        <v>15.3</v>
      </c>
      <c r="C13" s="66">
        <v>1.8</v>
      </c>
      <c r="D13" s="66">
        <v>20.399999999999999</v>
      </c>
      <c r="E13" s="66">
        <v>1.7</v>
      </c>
      <c r="F13" s="66">
        <v>3.3</v>
      </c>
      <c r="G13" s="151">
        <v>4876</v>
      </c>
      <c r="H13" s="151">
        <v>15</v>
      </c>
      <c r="I13" s="66">
        <v>1</v>
      </c>
    </row>
    <row r="14" spans="1:9" x14ac:dyDescent="0.2">
      <c r="A14" s="66">
        <v>10</v>
      </c>
      <c r="B14" s="66">
        <v>16.2</v>
      </c>
      <c r="C14" s="66">
        <v>1.8</v>
      </c>
      <c r="D14" s="66">
        <v>21</v>
      </c>
      <c r="E14" s="66">
        <v>1.8</v>
      </c>
      <c r="F14" s="66">
        <v>3</v>
      </c>
      <c r="G14" s="151">
        <v>4882</v>
      </c>
      <c r="H14" s="151">
        <v>15</v>
      </c>
      <c r="I14" s="66">
        <v>1</v>
      </c>
    </row>
    <row r="16" spans="1:9" ht="15" x14ac:dyDescent="0.2">
      <c r="A16" s="152" t="s">
        <v>217</v>
      </c>
      <c r="B16" s="153" t="s">
        <v>218</v>
      </c>
    </row>
    <row r="17" spans="1:4" ht="15" x14ac:dyDescent="0.2">
      <c r="A17" s="152" t="s">
        <v>219</v>
      </c>
      <c r="B17" s="153" t="s">
        <v>220</v>
      </c>
    </row>
    <row r="18" spans="1:4" x14ac:dyDescent="0.2">
      <c r="A18" s="154" t="s">
        <v>221</v>
      </c>
    </row>
    <row r="19" spans="1:4" x14ac:dyDescent="0.2">
      <c r="A19" s="155"/>
    </row>
    <row r="20" spans="1:4" x14ac:dyDescent="0.2">
      <c r="A20" s="66" t="s">
        <v>222</v>
      </c>
      <c r="B20" s="66">
        <v>1</v>
      </c>
      <c r="D20" s="66" t="s">
        <v>223</v>
      </c>
    </row>
    <row r="21" spans="1:4" x14ac:dyDescent="0.2">
      <c r="A21" s="66" t="s">
        <v>224</v>
      </c>
      <c r="B21" s="66">
        <v>2</v>
      </c>
      <c r="D21" s="66" t="s">
        <v>225</v>
      </c>
    </row>
    <row r="23" spans="1:4" x14ac:dyDescent="0.2">
      <c r="A23" s="156" t="s">
        <v>226</v>
      </c>
    </row>
    <row r="24" spans="1:4" x14ac:dyDescent="0.2">
      <c r="A24" s="66" t="s">
        <v>227</v>
      </c>
      <c r="B24" s="66">
        <v>1</v>
      </c>
      <c r="D24" s="66" t="s">
        <v>223</v>
      </c>
    </row>
    <row r="25" spans="1:4" x14ac:dyDescent="0.2">
      <c r="A25" s="66" t="s">
        <v>224</v>
      </c>
      <c r="B25" s="66">
        <v>2</v>
      </c>
      <c r="D25" s="66" t="s">
        <v>228</v>
      </c>
    </row>
    <row r="27" spans="1:4" x14ac:dyDescent="0.2">
      <c r="A27" s="156" t="s">
        <v>229</v>
      </c>
    </row>
    <row r="28" spans="1:4" x14ac:dyDescent="0.2">
      <c r="A28" s="66" t="s">
        <v>230</v>
      </c>
      <c r="B28" s="66">
        <v>2</v>
      </c>
      <c r="D28" s="66" t="s">
        <v>231</v>
      </c>
    </row>
    <row r="29" spans="1:4" x14ac:dyDescent="0.2">
      <c r="A29" s="66" t="s">
        <v>224</v>
      </c>
      <c r="B29" s="66">
        <v>2</v>
      </c>
      <c r="D29" s="66" t="s">
        <v>232</v>
      </c>
    </row>
    <row r="31" spans="1:4" x14ac:dyDescent="0.2">
      <c r="A31" s="157" t="s">
        <v>233</v>
      </c>
    </row>
    <row r="32" spans="1:4" x14ac:dyDescent="0.2">
      <c r="A32" s="66" t="s">
        <v>234</v>
      </c>
    </row>
    <row r="39" spans="1:14" ht="15" x14ac:dyDescent="0.2">
      <c r="A39" s="66" t="s">
        <v>235</v>
      </c>
      <c r="D39" s="158" t="s">
        <v>236</v>
      </c>
    </row>
    <row r="40" spans="1:14" x14ac:dyDescent="0.2">
      <c r="A40" s="159" t="s">
        <v>237</v>
      </c>
    </row>
    <row r="42" spans="1:14" x14ac:dyDescent="0.2">
      <c r="A42" s="66" t="s">
        <v>238</v>
      </c>
      <c r="B42" s="160">
        <v>16.399999999999999</v>
      </c>
      <c r="D42" s="66" t="s">
        <v>239</v>
      </c>
      <c r="E42" s="161">
        <v>1.4</v>
      </c>
      <c r="G42" s="66" t="s">
        <v>240</v>
      </c>
      <c r="H42" s="162">
        <v>1</v>
      </c>
      <c r="I42" s="163">
        <v>5147</v>
      </c>
      <c r="K42" s="110" t="s">
        <v>241</v>
      </c>
      <c r="L42" s="164">
        <v>1</v>
      </c>
      <c r="M42" s="165">
        <v>5147</v>
      </c>
      <c r="N42" s="165">
        <v>16.5</v>
      </c>
    </row>
    <row r="43" spans="1:14" x14ac:dyDescent="0.2">
      <c r="B43" s="160">
        <v>17</v>
      </c>
      <c r="E43" s="161">
        <v>1.3</v>
      </c>
      <c r="H43" s="162">
        <v>1</v>
      </c>
      <c r="I43" s="163">
        <v>5139</v>
      </c>
      <c r="L43" s="164">
        <v>1</v>
      </c>
      <c r="M43" s="165">
        <v>5139</v>
      </c>
      <c r="N43" s="165">
        <v>16.7</v>
      </c>
    </row>
    <row r="44" spans="1:14" x14ac:dyDescent="0.2">
      <c r="B44" s="160">
        <v>17.899999999999999</v>
      </c>
      <c r="E44" s="161">
        <v>1.4</v>
      </c>
      <c r="H44" s="162">
        <v>1</v>
      </c>
      <c r="I44" s="163">
        <v>5108</v>
      </c>
      <c r="L44" s="164">
        <v>1</v>
      </c>
      <c r="M44" s="165">
        <v>5108</v>
      </c>
      <c r="N44" s="165">
        <v>18</v>
      </c>
    </row>
    <row r="45" spans="1:14" x14ac:dyDescent="0.2">
      <c r="B45" s="160">
        <v>18.899999999999999</v>
      </c>
      <c r="E45" s="161">
        <v>1.5</v>
      </c>
      <c r="H45" s="162">
        <v>1</v>
      </c>
      <c r="I45" s="163">
        <v>5076</v>
      </c>
      <c r="L45" s="164">
        <v>1</v>
      </c>
      <c r="M45" s="165">
        <v>5076</v>
      </c>
      <c r="N45" s="165">
        <v>19</v>
      </c>
    </row>
    <row r="46" spans="1:14" x14ac:dyDescent="0.2">
      <c r="B46" s="160">
        <v>19.3</v>
      </c>
      <c r="E46" s="161">
        <v>1.5</v>
      </c>
      <c r="H46" s="162">
        <v>1</v>
      </c>
      <c r="I46" s="163">
        <v>4905</v>
      </c>
      <c r="L46" s="164">
        <v>1</v>
      </c>
      <c r="M46" s="165">
        <v>4905</v>
      </c>
      <c r="N46" s="165">
        <v>18</v>
      </c>
    </row>
    <row r="47" spans="1:14" x14ac:dyDescent="0.2">
      <c r="B47" s="160">
        <v>19.7</v>
      </c>
      <c r="E47" s="161">
        <v>1.5</v>
      </c>
      <c r="H47" s="162">
        <v>1</v>
      </c>
      <c r="I47" s="163">
        <v>4876</v>
      </c>
      <c r="L47" s="164">
        <v>1</v>
      </c>
      <c r="M47" s="165">
        <v>4876</v>
      </c>
      <c r="N47" s="165">
        <v>17</v>
      </c>
    </row>
    <row r="48" spans="1:14" x14ac:dyDescent="0.2">
      <c r="B48" s="160">
        <v>20.100000000000001</v>
      </c>
      <c r="E48" s="161">
        <v>1.6</v>
      </c>
      <c r="H48" s="162">
        <v>1</v>
      </c>
      <c r="I48" s="163">
        <v>4864</v>
      </c>
      <c r="L48" s="164">
        <v>1</v>
      </c>
      <c r="M48" s="165">
        <v>4864</v>
      </c>
      <c r="N48" s="165">
        <v>16</v>
      </c>
    </row>
    <row r="49" spans="1:14" x14ac:dyDescent="0.2">
      <c r="B49" s="160">
        <v>19.899999999999999</v>
      </c>
      <c r="E49" s="161">
        <v>1.7</v>
      </c>
      <c r="H49" s="162">
        <v>1</v>
      </c>
      <c r="I49" s="163">
        <v>4880</v>
      </c>
      <c r="L49" s="164">
        <v>1</v>
      </c>
      <c r="M49" s="165">
        <v>4880</v>
      </c>
      <c r="N49" s="165">
        <v>16</v>
      </c>
    </row>
    <row r="50" spans="1:14" x14ac:dyDescent="0.2">
      <c r="B50" s="160">
        <v>20.399999999999999</v>
      </c>
      <c r="E50" s="161">
        <v>1.8</v>
      </c>
      <c r="H50" s="162">
        <v>1</v>
      </c>
      <c r="I50" s="163">
        <v>4876</v>
      </c>
      <c r="L50" s="164">
        <v>1</v>
      </c>
      <c r="M50" s="165">
        <v>4876</v>
      </c>
      <c r="N50" s="165">
        <v>15</v>
      </c>
    </row>
    <row r="51" spans="1:14" x14ac:dyDescent="0.2">
      <c r="B51" s="160">
        <v>21</v>
      </c>
      <c r="E51" s="161">
        <v>1.8</v>
      </c>
      <c r="H51" s="162">
        <v>1</v>
      </c>
      <c r="I51" s="163">
        <v>4882</v>
      </c>
      <c r="L51" s="164">
        <v>1</v>
      </c>
      <c r="M51" s="165">
        <v>4882</v>
      </c>
      <c r="N51" s="165">
        <v>15</v>
      </c>
    </row>
    <row r="52" spans="1:14" x14ac:dyDescent="0.2">
      <c r="L52" s="62"/>
    </row>
    <row r="55" spans="1:14" x14ac:dyDescent="0.2">
      <c r="A55" s="66" t="s">
        <v>242</v>
      </c>
      <c r="B55" s="161">
        <v>1.4</v>
      </c>
      <c r="C55" s="161">
        <v>1.3</v>
      </c>
      <c r="D55" s="161">
        <v>1.4</v>
      </c>
      <c r="E55" s="161">
        <v>1.5</v>
      </c>
      <c r="F55" s="161">
        <v>1.5</v>
      </c>
      <c r="G55" s="161">
        <v>1.5</v>
      </c>
      <c r="H55" s="161">
        <v>1.6</v>
      </c>
      <c r="I55" s="161">
        <v>1.7</v>
      </c>
      <c r="J55" s="161">
        <v>1.8</v>
      </c>
      <c r="K55" s="161">
        <v>1.8</v>
      </c>
    </row>
    <row r="57" spans="1:14" x14ac:dyDescent="0.2">
      <c r="A57" s="66" t="s">
        <v>243</v>
      </c>
      <c r="B57" s="162">
        <v>1</v>
      </c>
      <c r="C57" s="162">
        <v>1</v>
      </c>
      <c r="D57" s="162">
        <v>1</v>
      </c>
      <c r="E57" s="162">
        <v>1</v>
      </c>
      <c r="F57" s="162">
        <v>1</v>
      </c>
      <c r="G57" s="162">
        <v>1</v>
      </c>
      <c r="H57" s="162">
        <v>1</v>
      </c>
      <c r="I57" s="162">
        <v>1</v>
      </c>
      <c r="J57" s="162">
        <v>1</v>
      </c>
      <c r="K57" s="162">
        <v>1</v>
      </c>
    </row>
    <row r="58" spans="1:14" x14ac:dyDescent="0.2">
      <c r="B58" s="163">
        <v>5147</v>
      </c>
      <c r="C58" s="163">
        <v>5139</v>
      </c>
      <c r="D58" s="163">
        <v>5108</v>
      </c>
      <c r="E58" s="163">
        <v>5076</v>
      </c>
      <c r="F58" s="163">
        <v>4905</v>
      </c>
      <c r="G58" s="163">
        <v>4876</v>
      </c>
      <c r="H58" s="163">
        <v>4864</v>
      </c>
      <c r="I58" s="163">
        <v>4880</v>
      </c>
      <c r="J58" s="163">
        <v>4876</v>
      </c>
      <c r="K58" s="163">
        <v>4882</v>
      </c>
    </row>
    <row r="60" spans="1:14" x14ac:dyDescent="0.2">
      <c r="A60" s="66" t="s">
        <v>244</v>
      </c>
      <c r="B60" s="164">
        <v>1</v>
      </c>
      <c r="C60" s="164">
        <v>1</v>
      </c>
      <c r="D60" s="164">
        <v>1</v>
      </c>
      <c r="E60" s="164">
        <v>1</v>
      </c>
      <c r="F60" s="164">
        <v>1</v>
      </c>
      <c r="G60" s="164">
        <v>1</v>
      </c>
      <c r="H60" s="164">
        <v>1</v>
      </c>
      <c r="I60" s="164">
        <v>1</v>
      </c>
      <c r="J60" s="164">
        <v>1</v>
      </c>
      <c r="K60" s="164">
        <v>1</v>
      </c>
    </row>
    <row r="61" spans="1:14" x14ac:dyDescent="0.2">
      <c r="B61" s="165">
        <v>5147</v>
      </c>
      <c r="C61" s="165">
        <v>5139</v>
      </c>
      <c r="D61" s="165">
        <v>5108</v>
      </c>
      <c r="E61" s="165">
        <v>5076</v>
      </c>
      <c r="F61" s="165">
        <v>4905</v>
      </c>
      <c r="G61" s="165">
        <v>4876</v>
      </c>
      <c r="H61" s="165">
        <v>4864</v>
      </c>
      <c r="I61" s="165">
        <v>4880</v>
      </c>
      <c r="J61" s="165">
        <v>4876</v>
      </c>
      <c r="K61" s="165">
        <v>4882</v>
      </c>
    </row>
    <row r="62" spans="1:14" x14ac:dyDescent="0.2">
      <c r="B62" s="165">
        <v>16.5</v>
      </c>
      <c r="C62" s="165">
        <v>16.7</v>
      </c>
      <c r="D62" s="165">
        <v>18</v>
      </c>
      <c r="E62" s="165">
        <v>19</v>
      </c>
      <c r="F62" s="165">
        <v>18</v>
      </c>
      <c r="G62" s="165">
        <v>17</v>
      </c>
      <c r="H62" s="165">
        <v>16</v>
      </c>
      <c r="I62" s="165">
        <v>16</v>
      </c>
      <c r="J62" s="165">
        <v>15</v>
      </c>
      <c r="K62" s="165">
        <v>15</v>
      </c>
    </row>
    <row r="71" spans="1:5" x14ac:dyDescent="0.2">
      <c r="A71" s="66" t="s">
        <v>245</v>
      </c>
    </row>
    <row r="73" spans="1:5" x14ac:dyDescent="0.2">
      <c r="A73" s="65" t="s">
        <v>169</v>
      </c>
    </row>
    <row r="75" spans="1:5" x14ac:dyDescent="0.2">
      <c r="A75" s="110" t="s">
        <v>246</v>
      </c>
    </row>
    <row r="77" spans="1:5" x14ac:dyDescent="0.2">
      <c r="C77" s="111">
        <f t="array" ref="C77:E79">MMULT(B60:K62,L42:N51)</f>
        <v>10</v>
      </c>
      <c r="D77" s="111">
        <v>49753</v>
      </c>
      <c r="E77" s="111">
        <v>167.2</v>
      </c>
    </row>
    <row r="78" spans="1:5" x14ac:dyDescent="0.2">
      <c r="C78" s="111">
        <v>49753</v>
      </c>
      <c r="D78" s="111">
        <v>247674967</v>
      </c>
      <c r="E78" s="111">
        <v>832590.8</v>
      </c>
    </row>
    <row r="79" spans="1:5" x14ac:dyDescent="0.2">
      <c r="A79" s="66" t="s">
        <v>173</v>
      </c>
      <c r="C79" s="111">
        <v>167.2</v>
      </c>
      <c r="D79" s="111">
        <v>832590.8</v>
      </c>
      <c r="E79" s="111">
        <v>2811.14</v>
      </c>
    </row>
    <row r="82" spans="1:6" x14ac:dyDescent="0.2">
      <c r="C82" s="113">
        <f t="array" ref="C82:E84">MINVERSE(C77:E79)</f>
        <v>185.36201693655983</v>
      </c>
      <c r="D82" s="113">
        <v>-3.9824182238542623E-2</v>
      </c>
      <c r="E82" s="113">
        <v>0.77005005710892604</v>
      </c>
    </row>
    <row r="83" spans="1:6" x14ac:dyDescent="0.2">
      <c r="C83" s="113">
        <v>-3.9824182238542033E-2</v>
      </c>
      <c r="D83" s="113">
        <v>9.4802844096556223E-6</v>
      </c>
      <c r="E83" s="113">
        <v>-4.3917923354172165E-4</v>
      </c>
    </row>
    <row r="84" spans="1:6" x14ac:dyDescent="0.2">
      <c r="C84" s="113">
        <v>0.77005005710875363</v>
      </c>
      <c r="D84" s="113">
        <v>-4.3917923354168707E-4</v>
      </c>
      <c r="E84" s="113">
        <v>8.4629089924114956E-2</v>
      </c>
    </row>
    <row r="87" spans="1:6" x14ac:dyDescent="0.2">
      <c r="A87" s="110" t="s">
        <v>174</v>
      </c>
      <c r="B87" s="66" t="s">
        <v>247</v>
      </c>
    </row>
    <row r="90" spans="1:6" x14ac:dyDescent="0.2">
      <c r="D90" s="66">
        <f t="array" ref="D90:F99">MMULT(L42:N51,C82:E84)</f>
        <v>-6.9072231029215949</v>
      </c>
      <c r="E90" s="66">
        <v>1.7243842645170314E-3</v>
      </c>
      <c r="F90" s="66">
        <v>-9.4025474182418689E-2</v>
      </c>
    </row>
    <row r="91" spans="1:6" x14ac:dyDescent="0.2">
      <c r="D91" s="66">
        <v>-6.4346196335914954</v>
      </c>
      <c r="E91" s="66">
        <v>1.5607061425314496E-3</v>
      </c>
      <c r="F91" s="66">
        <v>-7.3586222329262041E-2</v>
      </c>
    </row>
    <row r="92" spans="1:6" x14ac:dyDescent="0.2">
      <c r="B92" s="114" t="s">
        <v>248</v>
      </c>
      <c r="D92" s="66">
        <v>-4.199004909955308</v>
      </c>
      <c r="E92" s="66">
        <v>6.9588432222793088E-4</v>
      </c>
      <c r="F92" s="66">
        <v>5.004615081188124E-2</v>
      </c>
    </row>
    <row r="93" spans="1:6" x14ac:dyDescent="0.2">
      <c r="D93" s="66">
        <v>-2.1545810212132146</v>
      </c>
      <c r="E93" s="66">
        <v>-4.6664012422736531E-5</v>
      </c>
      <c r="F93" s="66">
        <v>0.1487289762093309</v>
      </c>
    </row>
    <row r="94" spans="1:6" x14ac:dyDescent="0.2">
      <c r="D94" s="66">
        <v>3.8853040844687126</v>
      </c>
      <c r="E94" s="66">
        <v>-1.2286134129321589E-3</v>
      </c>
      <c r="F94" s="66">
        <v>0.13919953522085038</v>
      </c>
    </row>
    <row r="95" spans="1:6" x14ac:dyDescent="0.2">
      <c r="D95" s="66">
        <v>4.270155312277673</v>
      </c>
      <c r="E95" s="66">
        <v>-1.0643624272704882E-3</v>
      </c>
      <c r="F95" s="66">
        <v>6.7306643069445338E-2</v>
      </c>
    </row>
    <row r="96" spans="1:6" x14ac:dyDescent="0.2">
      <c r="D96" s="66">
        <v>3.9779954420314283</v>
      </c>
      <c r="E96" s="66">
        <v>-7.3894660664467187E-4</v>
      </c>
      <c r="F96" s="66">
        <v>-1.2052296052168954E-2</v>
      </c>
    </row>
    <row r="97" spans="2:13" x14ac:dyDescent="0.2">
      <c r="D97" s="66">
        <v>3.340808526214758</v>
      </c>
      <c r="E97" s="66">
        <v>-5.8726205609018183E-4</v>
      </c>
      <c r="F97" s="66">
        <v>-1.9079163788836562E-2</v>
      </c>
    </row>
    <row r="98" spans="2:13" x14ac:dyDescent="0.2">
      <c r="D98" s="66">
        <v>2.7300551980601639</v>
      </c>
      <c r="E98" s="66">
        <v>-1.8600396018711354E-4</v>
      </c>
      <c r="F98" s="66">
        <v>-0.10195153677878444</v>
      </c>
    </row>
    <row r="99" spans="2:13" x14ac:dyDescent="0.2">
      <c r="D99" s="66">
        <v>2.4911101046289374</v>
      </c>
      <c r="E99" s="66">
        <v>-1.2912225372917804E-4</v>
      </c>
      <c r="F99" s="66">
        <v>-0.10458661218003473</v>
      </c>
    </row>
    <row r="103" spans="2:13" x14ac:dyDescent="0.2">
      <c r="B103" s="114" t="s">
        <v>249</v>
      </c>
      <c r="D103" s="160">
        <f t="array" ref="D103:M112">MMULT(D90:F99,B60:K62)</f>
        <v>0.41676238253765741</v>
      </c>
      <c r="E103" s="160">
        <v>0.38416221358503666</v>
      </c>
      <c r="F103" s="160">
        <v>0.20847318494786515</v>
      </c>
      <c r="G103" s="160">
        <v>5.92674143009011E-2</v>
      </c>
      <c r="H103" s="160">
        <v>-0.14157682074909195</v>
      </c>
      <c r="I103" s="160">
        <v>-9.7558490237667383E-2</v>
      </c>
      <c r="J103" s="160">
        <v>-2.422562722945365E-2</v>
      </c>
      <c r="K103" s="160">
        <v>3.364521002819032E-3</v>
      </c>
      <c r="L103" s="160">
        <v>9.0492458127169995E-2</v>
      </c>
      <c r="M103" s="160">
        <v>0.10083876371427247</v>
      </c>
    </row>
    <row r="104" spans="2:13" x14ac:dyDescent="0.2">
      <c r="D104" s="160">
        <v>0.38416221358505132</v>
      </c>
      <c r="E104" s="160">
        <v>0.35695931997894825</v>
      </c>
      <c r="F104" s="160">
        <v>0.21291534053243266</v>
      </c>
      <c r="G104" s="160">
        <v>8.9386521642164096E-2</v>
      </c>
      <c r="H104" s="160">
        <v>-0.10390800640145192</v>
      </c>
      <c r="I104" s="160">
        <v>-7.5582262205601713E-2</v>
      </c>
      <c r="J104" s="160">
        <v>-2.0724513586717563E-2</v>
      </c>
      <c r="K104" s="160">
        <v>4.246784693785699E-3</v>
      </c>
      <c r="L104" s="160">
        <v>7.1590182452922368E-2</v>
      </c>
      <c r="M104" s="160">
        <v>8.095441930811087E-2</v>
      </c>
    </row>
    <row r="105" spans="2:13" x14ac:dyDescent="0.2">
      <c r="D105" s="160">
        <v>0.20847318494789269</v>
      </c>
      <c r="E105" s="160">
        <v>0.21291534053244532</v>
      </c>
      <c r="F105" s="160">
        <v>0.25640292259882536</v>
      </c>
      <c r="G105" s="160">
        <v>0.28418077509941275</v>
      </c>
      <c r="H105" s="160">
        <v>0.11513840518655538</v>
      </c>
      <c r="I105" s="160">
        <v>4.4911609030064081E-2</v>
      </c>
      <c r="J105" s="160">
        <v>-1.3485153648552295E-2</v>
      </c>
      <c r="K105" s="160">
        <v>-2.3510044929055951E-3</v>
      </c>
      <c r="L105" s="160">
        <v>-5.5180692593698399E-2</v>
      </c>
      <c r="M105" s="160">
        <v>-5.1005386660330831E-2</v>
      </c>
    </row>
    <row r="106" spans="2:13" x14ac:dyDescent="0.2">
      <c r="D106" s="160">
        <v>5.9267414300919974E-2</v>
      </c>
      <c r="E106" s="160">
        <v>8.9386521642168315E-2</v>
      </c>
      <c r="F106" s="160">
        <v>0.28418077509940343</v>
      </c>
      <c r="G106" s="160">
        <v>0.43440299970626173</v>
      </c>
      <c r="H106" s="160">
        <v>0.29365356962121902</v>
      </c>
      <c r="I106" s="160">
        <v>0.14627784977214731</v>
      </c>
      <c r="J106" s="160">
        <v>-1.8911582881107059E-3</v>
      </c>
      <c r="K106" s="160">
        <v>-2.6377824868744071E-3</v>
      </c>
      <c r="L106" s="160">
        <v>-0.15118010264651449</v>
      </c>
      <c r="M106" s="160">
        <v>-0.15146008672105093</v>
      </c>
    </row>
    <row r="107" spans="2:13" x14ac:dyDescent="0.2">
      <c r="D107" s="160">
        <v>-0.14157682074907818</v>
      </c>
      <c r="E107" s="160">
        <v>-0.10390800640145015</v>
      </c>
      <c r="F107" s="160">
        <v>0.11513840518655183</v>
      </c>
      <c r="G107" s="160">
        <v>0.29365356962123101</v>
      </c>
      <c r="H107" s="160">
        <v>0.36454692801178012</v>
      </c>
      <c r="I107" s="160">
        <v>0.26097718176596274</v>
      </c>
      <c r="J107" s="160">
        <v>0.13652100750029739</v>
      </c>
      <c r="K107" s="160">
        <v>0.11686319289338343</v>
      </c>
      <c r="L107" s="160">
        <v>-1.7421888675738018E-2</v>
      </c>
      <c r="M107" s="160">
        <v>-2.4793569153331418E-2</v>
      </c>
    </row>
    <row r="108" spans="2:13" x14ac:dyDescent="0.2">
      <c r="D108" s="160">
        <v>-9.7558490237681816E-2</v>
      </c>
      <c r="E108" s="160">
        <v>-7.5582262205628803E-2</v>
      </c>
      <c r="F108" s="160">
        <v>4.491160903003566E-2</v>
      </c>
      <c r="G108" s="160">
        <v>0.14627784977213643</v>
      </c>
      <c r="H108" s="160">
        <v>0.26097718176594453</v>
      </c>
      <c r="I108" s="160">
        <v>0.22453704908734307</v>
      </c>
      <c r="J108" s="160">
        <v>0.17000275514514396</v>
      </c>
      <c r="K108" s="160">
        <v>0.15297295630881624</v>
      </c>
      <c r="L108" s="160">
        <v>8.992376294845239E-2</v>
      </c>
      <c r="M108" s="160">
        <v>8.3537588384829276E-2</v>
      </c>
    </row>
    <row r="109" spans="2:13" x14ac:dyDescent="0.2">
      <c r="D109" s="160">
        <v>-2.4225627229485514E-2</v>
      </c>
      <c r="E109" s="160">
        <v>-2.0724513586762167E-2</v>
      </c>
      <c r="F109" s="160">
        <v>-1.3485153648596704E-2</v>
      </c>
      <c r="G109" s="160">
        <v>-1.891158288136241E-3</v>
      </c>
      <c r="H109" s="160">
        <v>0.13652100750027163</v>
      </c>
      <c r="I109" s="160">
        <v>0.17000275514513619</v>
      </c>
      <c r="J109" s="160">
        <v>0.19092241047704128</v>
      </c>
      <c r="K109" s="160">
        <v>0.17909926477072613</v>
      </c>
      <c r="L109" s="160">
        <v>0.19410734724947409</v>
      </c>
      <c r="M109" s="160">
        <v>0.18967366760960602</v>
      </c>
    </row>
    <row r="110" spans="2:13" x14ac:dyDescent="0.2">
      <c r="D110" s="160">
        <v>3.3645210027887229E-3</v>
      </c>
      <c r="E110" s="160">
        <v>4.2467846937431775E-3</v>
      </c>
      <c r="F110" s="160">
        <v>-2.3510044929491158E-3</v>
      </c>
      <c r="G110" s="160">
        <v>-2.6377824868994981E-3</v>
      </c>
      <c r="H110" s="160">
        <v>0.11686319289335811</v>
      </c>
      <c r="I110" s="160">
        <v>0.1529729563088098</v>
      </c>
      <c r="J110" s="160">
        <v>0.17909926477072879</v>
      </c>
      <c r="K110" s="160">
        <v>0.1697030718732857</v>
      </c>
      <c r="L110" s="160">
        <v>0.19113128388648293</v>
      </c>
      <c r="M110" s="160">
        <v>0.18760771154994171</v>
      </c>
    </row>
    <row r="111" spans="2:13" x14ac:dyDescent="0.2">
      <c r="D111" s="160">
        <v>9.0492458127147124E-2</v>
      </c>
      <c r="E111" s="160">
        <v>7.1590182452887507E-2</v>
      </c>
      <c r="F111" s="160">
        <v>-5.5180692593731706E-2</v>
      </c>
      <c r="G111" s="160">
        <v>-0.15118010264652848</v>
      </c>
      <c r="H111" s="160">
        <v>-1.7421888675747788E-2</v>
      </c>
      <c r="I111" s="160">
        <v>8.9923762948463049E-2</v>
      </c>
      <c r="J111" s="160">
        <v>0.19410734724949275</v>
      </c>
      <c r="K111" s="160">
        <v>0.19113128388649891</v>
      </c>
      <c r="L111" s="160">
        <v>0.29382683650603192</v>
      </c>
      <c r="M111" s="160">
        <v>0.29271081274490918</v>
      </c>
    </row>
    <row r="112" spans="2:13" x14ac:dyDescent="0.2">
      <c r="D112" s="160">
        <v>0.10083876371428491</v>
      </c>
      <c r="E112" s="160">
        <v>8.0954419308111314E-2</v>
      </c>
      <c r="F112" s="160">
        <v>-5.1005386660329055E-2</v>
      </c>
      <c r="G112" s="160">
        <v>-0.15146008672103028</v>
      </c>
      <c r="H112" s="160">
        <v>-2.4793569153306105E-2</v>
      </c>
      <c r="I112" s="160">
        <v>8.3537588384875017E-2</v>
      </c>
      <c r="J112" s="160">
        <v>0.18967366760965976</v>
      </c>
      <c r="K112" s="160">
        <v>0.18760771154999301</v>
      </c>
      <c r="L112" s="160">
        <v>0.29271081274494448</v>
      </c>
      <c r="M112" s="160">
        <v>0.29193607922256937</v>
      </c>
    </row>
    <row r="115" spans="1:12" x14ac:dyDescent="0.2">
      <c r="A115" s="110" t="s">
        <v>180</v>
      </c>
    </row>
    <row r="117" spans="1:12" x14ac:dyDescent="0.2">
      <c r="B117" s="115" t="s">
        <v>181</v>
      </c>
      <c r="G117" s="66" t="s">
        <v>183</v>
      </c>
      <c r="H117" s="66" t="s">
        <v>250</v>
      </c>
    </row>
    <row r="119" spans="1:12" x14ac:dyDescent="0.2">
      <c r="C119" s="112" t="s">
        <v>115</v>
      </c>
      <c r="D119" s="112" t="s">
        <v>125</v>
      </c>
      <c r="E119" s="66" t="s">
        <v>103</v>
      </c>
    </row>
    <row r="122" spans="1:12" x14ac:dyDescent="0.2">
      <c r="C122" s="66">
        <f t="array" ref="C122:L122">MMULT(B55:K55,D103:M112)</f>
        <v>1.4162937085637184</v>
      </c>
      <c r="D122" s="66">
        <v>1.4134406667000832</v>
      </c>
      <c r="E122" s="66">
        <v>1.3772547810984379</v>
      </c>
      <c r="F122" s="66">
        <v>1.3562691475943438</v>
      </c>
      <c r="G122" s="66">
        <v>1.5477855448158233</v>
      </c>
      <c r="H122" s="66">
        <v>1.6200144127374558</v>
      </c>
      <c r="I122" s="66">
        <v>1.6779623792640344</v>
      </c>
      <c r="J122" s="66">
        <v>1.664521530892221</v>
      </c>
      <c r="K122" s="66">
        <v>1.7157490732328959</v>
      </c>
      <c r="L122" s="66">
        <v>1.7107087550934645</v>
      </c>
    </row>
    <row r="125" spans="1:12" x14ac:dyDescent="0.2">
      <c r="C125" s="166">
        <f>MMULT(C122:L122,E42:E51)</f>
        <v>24.216594910285238</v>
      </c>
    </row>
    <row r="128" spans="1:12" x14ac:dyDescent="0.2">
      <c r="B128" s="115" t="s">
        <v>188</v>
      </c>
      <c r="E128" s="66" t="s">
        <v>251</v>
      </c>
    </row>
    <row r="131" spans="2:5" x14ac:dyDescent="0.2">
      <c r="C131" s="161">
        <f t="array" ref="C131:D131">MMULT(B55:K55,H42:I51)</f>
        <v>15.5</v>
      </c>
      <c r="D131" s="161">
        <v>76966</v>
      </c>
    </row>
    <row r="132" spans="2:5" x14ac:dyDescent="0.2">
      <c r="C132" s="66">
        <f>MINVERSE(E150:G152)</f>
        <v>36.93526839071977</v>
      </c>
    </row>
    <row r="135" spans="2:5" x14ac:dyDescent="0.2">
      <c r="B135" s="115" t="s">
        <v>190</v>
      </c>
      <c r="E135" s="66" t="s">
        <v>191</v>
      </c>
    </row>
    <row r="137" spans="2:5" x14ac:dyDescent="0.2">
      <c r="C137" s="66" t="s">
        <v>117</v>
      </c>
      <c r="D137" s="66" t="s">
        <v>103</v>
      </c>
    </row>
    <row r="139" spans="2:5" x14ac:dyDescent="0.2">
      <c r="C139" s="167">
        <v>15.5</v>
      </c>
    </row>
    <row r="140" spans="2:5" x14ac:dyDescent="0.2">
      <c r="C140" s="167">
        <v>76966</v>
      </c>
    </row>
    <row r="142" spans="2:5" x14ac:dyDescent="0.2">
      <c r="B142" s="115" t="s">
        <v>142</v>
      </c>
      <c r="E142" s="66" t="s">
        <v>192</v>
      </c>
    </row>
    <row r="144" spans="2:5" x14ac:dyDescent="0.2">
      <c r="D144" s="66" t="s">
        <v>117</v>
      </c>
      <c r="E144" s="66" t="s">
        <v>104</v>
      </c>
    </row>
    <row r="147" spans="1:9" x14ac:dyDescent="0.2">
      <c r="C147" s="66" t="s">
        <v>252</v>
      </c>
      <c r="D147" s="168">
        <f t="array" ref="D147:E148">MMULT(B57:K58,H42:I51)</f>
        <v>10</v>
      </c>
      <c r="E147" s="168">
        <v>49753</v>
      </c>
    </row>
    <row r="148" spans="1:9" x14ac:dyDescent="0.2">
      <c r="D148" s="168">
        <v>49753</v>
      </c>
      <c r="E148" s="168">
        <v>247674967</v>
      </c>
    </row>
    <row r="149" spans="1:9" ht="13.5" thickBot="1" x14ac:dyDescent="0.25">
      <c r="A149" s="110" t="s">
        <v>193</v>
      </c>
    </row>
    <row r="150" spans="1:9" x14ac:dyDescent="0.2">
      <c r="A150" s="123" t="s">
        <v>194</v>
      </c>
      <c r="B150" s="66" t="s">
        <v>133</v>
      </c>
      <c r="C150" s="66" t="s">
        <v>137</v>
      </c>
      <c r="E150" s="169">
        <v>24.216594910285238</v>
      </c>
      <c r="F150" s="170">
        <v>15.5</v>
      </c>
      <c r="G150" s="171">
        <v>76966</v>
      </c>
      <c r="H150" s="66" t="s">
        <v>196</v>
      </c>
      <c r="I150" s="66" t="s">
        <v>253</v>
      </c>
    </row>
    <row r="151" spans="1:9" x14ac:dyDescent="0.2">
      <c r="B151" s="66" t="s">
        <v>141</v>
      </c>
      <c r="C151" s="66" t="s">
        <v>143</v>
      </c>
      <c r="E151" s="172">
        <v>15.5</v>
      </c>
      <c r="F151" s="173">
        <v>10</v>
      </c>
      <c r="G151" s="174">
        <v>49753</v>
      </c>
    </row>
    <row r="152" spans="1:9" ht="13.5" thickBot="1" x14ac:dyDescent="0.25">
      <c r="E152" s="175">
        <v>76966</v>
      </c>
      <c r="F152" s="176">
        <v>49753</v>
      </c>
      <c r="G152" s="177">
        <v>247674967</v>
      </c>
    </row>
    <row r="154" spans="1:9" ht="13.5" thickBot="1" x14ac:dyDescent="0.25">
      <c r="A154" s="110" t="s">
        <v>197</v>
      </c>
    </row>
    <row r="155" spans="1:9" x14ac:dyDescent="0.2">
      <c r="A155" s="123" t="s">
        <v>198</v>
      </c>
      <c r="E155" s="128">
        <f t="array" ref="E155:G157">MINVERSE(E150:G152)</f>
        <v>36.93526839071977</v>
      </c>
      <c r="F155" s="129">
        <v>-257.26921556163518</v>
      </c>
      <c r="G155" s="130">
        <v>4.0202510312145917E-2</v>
      </c>
    </row>
    <row r="156" spans="1:9" x14ac:dyDescent="0.2">
      <c r="E156" s="131">
        <v>-257.26921556164183</v>
      </c>
      <c r="F156" s="132">
        <v>1970.3403043536641</v>
      </c>
      <c r="G156" s="133">
        <v>-0.31585492738792015</v>
      </c>
    </row>
    <row r="157" spans="1:9" ht="13.5" thickBot="1" x14ac:dyDescent="0.25">
      <c r="E157" s="134">
        <v>4.0202510312147242E-2</v>
      </c>
      <c r="F157" s="135">
        <v>-0.3158549273879222</v>
      </c>
      <c r="G157" s="136">
        <v>5.0959949431007972E-5</v>
      </c>
    </row>
    <row r="159" spans="1:9" x14ac:dyDescent="0.2">
      <c r="A159" s="110" t="s">
        <v>199</v>
      </c>
    </row>
    <row r="161" spans="1:11" x14ac:dyDescent="0.2">
      <c r="A161" s="115" t="s">
        <v>200</v>
      </c>
    </row>
    <row r="162" spans="1:11" x14ac:dyDescent="0.2">
      <c r="B162" s="66">
        <v>1.4162937085637184</v>
      </c>
      <c r="C162" s="66">
        <v>1.4134406667000832</v>
      </c>
      <c r="D162" s="66">
        <v>1.3772547810984379</v>
      </c>
      <c r="E162" s="66">
        <v>1.3562691475943438</v>
      </c>
      <c r="F162" s="66">
        <v>1.5477855448158233</v>
      </c>
      <c r="G162" s="66">
        <v>1.6200144127374558</v>
      </c>
      <c r="H162" s="66">
        <v>1.6779623792640344</v>
      </c>
      <c r="I162" s="66">
        <v>1.664521530892221</v>
      </c>
      <c r="J162" s="66">
        <v>1.7157490732328959</v>
      </c>
      <c r="K162" s="66">
        <v>1.7107087550934645</v>
      </c>
    </row>
    <row r="164" spans="1:11" x14ac:dyDescent="0.2">
      <c r="B164" s="162">
        <f>MMULT(B162:K162,B42:B51)</f>
        <v>297.10578781029096</v>
      </c>
    </row>
    <row r="166" spans="1:11" x14ac:dyDescent="0.2">
      <c r="A166" s="115" t="s">
        <v>188</v>
      </c>
    </row>
    <row r="169" spans="1:11" x14ac:dyDescent="0.2">
      <c r="B169" s="161">
        <f t="array" ref="B169:B170">MMULT(B57:K58,B42:B51)</f>
        <v>190.6</v>
      </c>
    </row>
    <row r="170" spans="1:11" x14ac:dyDescent="0.2">
      <c r="B170" s="161">
        <v>946737.9</v>
      </c>
    </row>
    <row r="172" spans="1:11" x14ac:dyDescent="0.2">
      <c r="A172" s="110" t="s">
        <v>201</v>
      </c>
      <c r="B172" s="66" t="s">
        <v>133</v>
      </c>
      <c r="D172" s="66" t="s">
        <v>254</v>
      </c>
    </row>
    <row r="173" spans="1:11" x14ac:dyDescent="0.2">
      <c r="B173" s="66" t="s">
        <v>141</v>
      </c>
    </row>
    <row r="175" spans="1:11" x14ac:dyDescent="0.2">
      <c r="A175" s="123" t="s">
        <v>255</v>
      </c>
      <c r="C175" s="178">
        <v>297.10578781029096</v>
      </c>
    </row>
    <row r="176" spans="1:11" x14ac:dyDescent="0.2">
      <c r="C176" s="178">
        <v>190.6</v>
      </c>
    </row>
    <row r="177" spans="1:5" x14ac:dyDescent="0.2">
      <c r="C177" s="178">
        <v>946737.9</v>
      </c>
    </row>
    <row r="179" spans="1:5" x14ac:dyDescent="0.2">
      <c r="A179" s="110" t="s">
        <v>204</v>
      </c>
    </row>
    <row r="180" spans="1:5" ht="13.5" thickBot="1" x14ac:dyDescent="0.25"/>
    <row r="181" spans="1:5" x14ac:dyDescent="0.2">
      <c r="D181" s="142">
        <f t="array" ref="D181:D183">MMULT(E155:G157,C175:C177)</f>
        <v>-0.59028518896229798</v>
      </c>
    </row>
    <row r="182" spans="1:5" x14ac:dyDescent="0.2">
      <c r="D182" s="143">
        <v>78.858381139172707</v>
      </c>
      <c r="E182" s="66" t="s">
        <v>206</v>
      </c>
    </row>
    <row r="183" spans="1:5" ht="13.5" thickBot="1" x14ac:dyDescent="0.25">
      <c r="D183" s="144">
        <v>-1.1835153477434801E-2</v>
      </c>
      <c r="E183" s="66" t="s">
        <v>214</v>
      </c>
    </row>
    <row r="187" spans="1:5" ht="13.5" thickBot="1" x14ac:dyDescent="0.25"/>
    <row r="188" spans="1:5" ht="15.75" thickBot="1" x14ac:dyDescent="0.25">
      <c r="B188" s="146" t="s">
        <v>256</v>
      </c>
      <c r="C188" s="147"/>
      <c r="D188" s="148"/>
    </row>
    <row r="190" spans="1:5" ht="13.5" thickBot="1" x14ac:dyDescent="0.25"/>
    <row r="191" spans="1:5" x14ac:dyDescent="0.2">
      <c r="B191" s="179"/>
      <c r="C191" s="179" t="s">
        <v>257</v>
      </c>
      <c r="D191" s="180" t="s">
        <v>258</v>
      </c>
      <c r="E191" s="180"/>
    </row>
    <row r="192" spans="1:5" x14ac:dyDescent="0.2">
      <c r="B192" s="181" t="s">
        <v>259</v>
      </c>
      <c r="C192" s="182">
        <v>53.974486596749799</v>
      </c>
      <c r="D192" s="180"/>
      <c r="E192" s="180"/>
    </row>
    <row r="193" spans="2:5" x14ac:dyDescent="0.2">
      <c r="B193" s="181" t="s">
        <v>210</v>
      </c>
      <c r="C193" s="183">
        <v>2.6891069853689364</v>
      </c>
      <c r="D193" s="180"/>
      <c r="E193" s="180"/>
    </row>
    <row r="194" spans="2:5" ht="13.5" thickBot="1" x14ac:dyDescent="0.25">
      <c r="B194" s="184" t="s">
        <v>214</v>
      </c>
      <c r="C194" s="184">
        <v>-7.8672448813332119E-3</v>
      </c>
      <c r="D194" s="180"/>
      <c r="E194" s="180"/>
    </row>
  </sheetData>
  <mergeCells count="1">
    <mergeCell ref="D191:E194"/>
  </mergeCells>
  <pageMargins left="0.51181102362204722" right="0.35433070866141736" top="0.55118110236220474" bottom="0.47244094488188981" header="0.51181102362204722" footer="0.51181102362204722"/>
  <pageSetup paperSize="9" scale="63" orientation="landscape" horizontalDpi="4294967292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0</xdr:col>
                <xdr:colOff>361950</xdr:colOff>
                <xdr:row>33</xdr:row>
                <xdr:rowOff>19050</xdr:rowOff>
              </from>
              <to>
                <xdr:col>4</xdr:col>
                <xdr:colOff>600075</xdr:colOff>
                <xdr:row>36</xdr:row>
                <xdr:rowOff>95250</xdr:rowOff>
              </to>
            </anchor>
          </objectPr>
        </oleObject>
      </mc:Choice>
      <mc:Fallback>
        <oleObject progId="Equation.3" shapeId="6145" r:id="rId4"/>
      </mc:Fallback>
    </mc:AlternateContent>
    <mc:AlternateContent xmlns:mc="http://schemas.openxmlformats.org/markup-compatibility/2006">
      <mc:Choice Requires="x14">
        <oleObject progId="Equation.3" shapeId="6146" r:id="rId6">
          <objectPr defaultSize="0" autoPict="0" r:id="rId7">
            <anchor moveWithCells="1" sizeWithCells="1">
              <from>
                <xdr:col>1</xdr:col>
                <xdr:colOff>400050</xdr:colOff>
                <xdr:row>62</xdr:row>
                <xdr:rowOff>104775</xdr:rowOff>
              </from>
              <to>
                <xdr:col>11</xdr:col>
                <xdr:colOff>76200</xdr:colOff>
                <xdr:row>68</xdr:row>
                <xdr:rowOff>114300</xdr:rowOff>
              </to>
            </anchor>
          </objectPr>
        </oleObject>
      </mc:Choice>
      <mc:Fallback>
        <oleObject progId="Equation.3" shapeId="6146" r:id="rId6"/>
      </mc:Fallback>
    </mc:AlternateContent>
    <mc:AlternateContent xmlns:mc="http://schemas.openxmlformats.org/markup-compatibility/2006">
      <mc:Choice Requires="x14">
        <oleObject progId="Equation.3" shapeId="6147" r:id="rId8">
          <objectPr defaultSize="0" autoPict="0" r:id="rId9">
            <anchor moveWithCells="1" sizeWithCells="1">
              <from>
                <xdr:col>0</xdr:col>
                <xdr:colOff>85725</xdr:colOff>
                <xdr:row>76</xdr:row>
                <xdr:rowOff>9525</xdr:rowOff>
              </from>
              <to>
                <xdr:col>1</xdr:col>
                <xdr:colOff>19050</xdr:colOff>
                <xdr:row>77</xdr:row>
                <xdr:rowOff>142875</xdr:rowOff>
              </to>
            </anchor>
          </objectPr>
        </oleObject>
      </mc:Choice>
      <mc:Fallback>
        <oleObject progId="Equation.3" shapeId="6147" r:id="rId8"/>
      </mc:Fallback>
    </mc:AlternateContent>
    <mc:AlternateContent xmlns:mc="http://schemas.openxmlformats.org/markup-compatibility/2006">
      <mc:Choice Requires="x14">
        <oleObject progId="Equation.3" shapeId="6148" r:id="rId10">
          <objectPr defaultSize="0" autoPict="0" r:id="rId11">
            <anchor moveWithCells="1" sizeWithCells="1">
              <from>
                <xdr:col>0</xdr:col>
                <xdr:colOff>0</xdr:colOff>
                <xdr:row>80</xdr:row>
                <xdr:rowOff>38100</xdr:rowOff>
              </from>
              <to>
                <xdr:col>1</xdr:col>
                <xdr:colOff>190500</xdr:colOff>
                <xdr:row>82</xdr:row>
                <xdr:rowOff>76200</xdr:rowOff>
              </to>
            </anchor>
          </objectPr>
        </oleObject>
      </mc:Choice>
      <mc:Fallback>
        <oleObject progId="Equation.3" shapeId="6148" r:id="rId10"/>
      </mc:Fallback>
    </mc:AlternateContent>
    <mc:AlternateContent xmlns:mc="http://schemas.openxmlformats.org/markup-compatibility/2006">
      <mc:Choice Requires="x14">
        <oleObject progId="Equation.3" shapeId="6149" r:id="rId12">
          <objectPr defaultSize="0" autoPict="0" r:id="rId13">
            <anchor moveWithCells="1" sizeWithCells="1">
              <from>
                <xdr:col>0</xdr:col>
                <xdr:colOff>85725</xdr:colOff>
                <xdr:row>87</xdr:row>
                <xdr:rowOff>9525</xdr:rowOff>
              </from>
              <to>
                <xdr:col>2</xdr:col>
                <xdr:colOff>447675</xdr:colOff>
                <xdr:row>89</xdr:row>
                <xdr:rowOff>142875</xdr:rowOff>
              </to>
            </anchor>
          </objectPr>
        </oleObject>
      </mc:Choice>
      <mc:Fallback>
        <oleObject progId="Equation.3" shapeId="6149" r:id="rId12"/>
      </mc:Fallback>
    </mc:AlternateContent>
    <mc:AlternateContent xmlns:mc="http://schemas.openxmlformats.org/markup-compatibility/2006">
      <mc:Choice Requires="x14">
        <oleObject progId="Equation.3" shapeId="6150" r:id="rId14">
          <objectPr defaultSize="0" autoPict="0" r:id="rId15">
            <anchor moveWithCells="1" sizeWithCells="1">
              <from>
                <xdr:col>2</xdr:col>
                <xdr:colOff>19050</xdr:colOff>
                <xdr:row>115</xdr:row>
                <xdr:rowOff>19050</xdr:rowOff>
              </from>
              <to>
                <xdr:col>4</xdr:col>
                <xdr:colOff>495300</xdr:colOff>
                <xdr:row>117</xdr:row>
                <xdr:rowOff>133350</xdr:rowOff>
              </to>
            </anchor>
          </objectPr>
        </oleObject>
      </mc:Choice>
      <mc:Fallback>
        <oleObject progId="Equation.3" shapeId="6150" r:id="rId14"/>
      </mc:Fallback>
    </mc:AlternateContent>
    <mc:AlternateContent xmlns:mc="http://schemas.openxmlformats.org/markup-compatibility/2006">
      <mc:Choice Requires="x14">
        <oleObject progId="Equation.3" shapeId="6151" r:id="rId16">
          <objectPr defaultSize="0" autoPict="0" r:id="rId17">
            <anchor moveWithCells="1" sizeWithCells="1">
              <from>
                <xdr:col>2</xdr:col>
                <xdr:colOff>276225</xdr:colOff>
                <xdr:row>126</xdr:row>
                <xdr:rowOff>28575</xdr:rowOff>
              </from>
              <to>
                <xdr:col>3</xdr:col>
                <xdr:colOff>295275</xdr:colOff>
                <xdr:row>128</xdr:row>
                <xdr:rowOff>152400</xdr:rowOff>
              </to>
            </anchor>
          </objectPr>
        </oleObject>
      </mc:Choice>
      <mc:Fallback>
        <oleObject progId="Equation.3" shapeId="6151" r:id="rId16"/>
      </mc:Fallback>
    </mc:AlternateContent>
    <mc:AlternateContent xmlns:mc="http://schemas.openxmlformats.org/markup-compatibility/2006">
      <mc:Choice Requires="x14">
        <oleObject progId="Equation.3" shapeId="6152" r:id="rId18">
          <objectPr defaultSize="0" autoPict="0" r:id="rId19">
            <anchor moveWithCells="1" sizeWithCells="1">
              <from>
                <xdr:col>2</xdr:col>
                <xdr:colOff>342900</xdr:colOff>
                <xdr:row>133</xdr:row>
                <xdr:rowOff>114300</xdr:rowOff>
              </from>
              <to>
                <xdr:col>3</xdr:col>
                <xdr:colOff>371475</xdr:colOff>
                <xdr:row>136</xdr:row>
                <xdr:rowOff>76200</xdr:rowOff>
              </to>
            </anchor>
          </objectPr>
        </oleObject>
      </mc:Choice>
      <mc:Fallback>
        <oleObject progId="Equation.3" shapeId="6152" r:id="rId18"/>
      </mc:Fallback>
    </mc:AlternateContent>
    <mc:AlternateContent xmlns:mc="http://schemas.openxmlformats.org/markup-compatibility/2006">
      <mc:Choice Requires="x14">
        <oleObject progId="Equation.3" shapeId="6153" r:id="rId20">
          <objectPr defaultSize="0" autoPict="0" r:id="rId21">
            <anchor moveWithCells="1" sizeWithCells="1">
              <from>
                <xdr:col>3</xdr:col>
                <xdr:colOff>171450</xdr:colOff>
                <xdr:row>140</xdr:row>
                <xdr:rowOff>57150</xdr:rowOff>
              </from>
              <to>
                <xdr:col>3</xdr:col>
                <xdr:colOff>819150</xdr:colOff>
                <xdr:row>143</xdr:row>
                <xdr:rowOff>9525</xdr:rowOff>
              </to>
            </anchor>
          </objectPr>
        </oleObject>
      </mc:Choice>
      <mc:Fallback>
        <oleObject progId="Equation.3" shapeId="6153" r:id="rId20"/>
      </mc:Fallback>
    </mc:AlternateContent>
    <mc:AlternateContent xmlns:mc="http://schemas.openxmlformats.org/markup-compatibility/2006">
      <mc:Choice Requires="x14">
        <oleObject progId="Equation.3" shapeId="6154" r:id="rId22">
          <objectPr defaultSize="0" autoPict="0" r:id="rId23">
            <anchor moveWithCells="1" sizeWithCells="1">
              <from>
                <xdr:col>1</xdr:col>
                <xdr:colOff>104775</xdr:colOff>
                <xdr:row>158</xdr:row>
                <xdr:rowOff>19050</xdr:rowOff>
              </from>
              <to>
                <xdr:col>3</xdr:col>
                <xdr:colOff>447675</xdr:colOff>
                <xdr:row>160</xdr:row>
                <xdr:rowOff>114300</xdr:rowOff>
              </to>
            </anchor>
          </objectPr>
        </oleObject>
      </mc:Choice>
      <mc:Fallback>
        <oleObject progId="Equation.3" shapeId="6154" r:id="rId22"/>
      </mc:Fallback>
    </mc:AlternateContent>
    <mc:AlternateContent xmlns:mc="http://schemas.openxmlformats.org/markup-compatibility/2006">
      <mc:Choice Requires="x14">
        <oleObject progId="Equation.3" shapeId="6155" r:id="rId24">
          <objectPr defaultSize="0" autoPict="0" r:id="rId25">
            <anchor moveWithCells="1" sizeWithCells="1">
              <from>
                <xdr:col>1</xdr:col>
                <xdr:colOff>209550</xdr:colOff>
                <xdr:row>164</xdr:row>
                <xdr:rowOff>104775</xdr:rowOff>
              </from>
              <to>
                <xdr:col>2</xdr:col>
                <xdr:colOff>123825</xdr:colOff>
                <xdr:row>166</xdr:row>
                <xdr:rowOff>152400</xdr:rowOff>
              </to>
            </anchor>
          </objectPr>
        </oleObject>
      </mc:Choice>
      <mc:Fallback>
        <oleObject progId="Equation.3" shapeId="6155" r:id="rId24"/>
      </mc:Fallback>
    </mc:AlternateContent>
    <mc:AlternateContent xmlns:mc="http://schemas.openxmlformats.org/markup-compatibility/2006">
      <mc:Choice Requires="x14">
        <oleObject progId="Equation.3" shapeId="6156" r:id="rId26">
          <objectPr defaultSize="0" autoPict="0" r:id="rId27">
            <anchor moveWithCells="1" sizeWithCells="1">
              <from>
                <xdr:col>0</xdr:col>
                <xdr:colOff>171450</xdr:colOff>
                <xdr:row>179</xdr:row>
                <xdr:rowOff>114300</xdr:rowOff>
              </from>
              <to>
                <xdr:col>2</xdr:col>
                <xdr:colOff>266700</xdr:colOff>
                <xdr:row>185</xdr:row>
                <xdr:rowOff>28575</xdr:rowOff>
              </to>
            </anchor>
          </objectPr>
        </oleObject>
      </mc:Choice>
      <mc:Fallback>
        <oleObject progId="Equation.3" shapeId="6156" r:id="rId2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identifikácia</vt:lpstr>
      <vt:lpstr>príprava údajov pre Gretl</vt:lpstr>
      <vt:lpstr>porovnanie výstupov</vt:lpstr>
      <vt:lpstr>metodologický prístup</vt:lpstr>
      <vt:lpstr>DMNS_riešenie cez vzťah 8.14</vt:lpstr>
      <vt:lpstr>DMNS_riešenie cez vzťah 8.16</vt:lpstr>
      <vt:lpstr>DMNS_pre 1. rovnicu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Fuska</dc:creator>
  <cp:lastModifiedBy>Michal Fuska</cp:lastModifiedBy>
  <dcterms:created xsi:type="dcterms:W3CDTF">2017-04-09T17:59:09Z</dcterms:created>
  <dcterms:modified xsi:type="dcterms:W3CDTF">2017-04-09T18:11:12Z</dcterms:modified>
</cp:coreProperties>
</file>