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jof_000\OneDrive – SPU v Nitre\Dokumenty\2016-2017\Statistics New\"/>
    </mc:Choice>
  </mc:AlternateContent>
  <bookViews>
    <workbookView xWindow="0" yWindow="0" windowWidth="19200" windowHeight="11595" activeTab="1"/>
  </bookViews>
  <sheets>
    <sheet name="vypočítané" sheetId="1" r:id="rId1"/>
    <sheet name="vzorc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Q6" i="2"/>
  <c r="Q4" i="2"/>
  <c r="P5" i="2"/>
  <c r="P6" i="2"/>
  <c r="P4" i="2"/>
  <c r="O5" i="2"/>
  <c r="O6" i="2"/>
  <c r="O4" i="2"/>
  <c r="N5" i="2"/>
  <c r="N6" i="2"/>
  <c r="N4" i="2"/>
  <c r="I7" i="1" l="1"/>
  <c r="I8" i="1"/>
  <c r="I10" i="1" s="1"/>
  <c r="I9" i="1"/>
  <c r="H7" i="1"/>
  <c r="H8" i="1"/>
  <c r="H9" i="1"/>
  <c r="G7" i="1"/>
  <c r="G8" i="1"/>
  <c r="G9" i="1"/>
  <c r="F7" i="1"/>
  <c r="F8" i="1"/>
  <c r="F9" i="1"/>
  <c r="I6" i="1"/>
  <c r="H6" i="1"/>
  <c r="G6" i="1"/>
  <c r="F6" i="1"/>
  <c r="C10" i="1"/>
  <c r="D10" i="1"/>
  <c r="D24" i="1" s="1"/>
  <c r="E10" i="1"/>
  <c r="B10" i="1"/>
  <c r="I40" i="1" l="1"/>
  <c r="L42" i="1"/>
  <c r="F32" i="1"/>
  <c r="D21" i="1"/>
  <c r="L55" i="1"/>
  <c r="F24" i="1"/>
  <c r="G10" i="1"/>
  <c r="F10" i="1"/>
  <c r="H10" i="1"/>
  <c r="L56" i="1" l="1"/>
  <c r="D40" i="1"/>
  <c r="E42" i="1"/>
  <c r="E44" i="1" s="1"/>
  <c r="L44" i="1"/>
  <c r="E43" i="1"/>
  <c r="E56" i="1"/>
  <c r="L53" i="1"/>
  <c r="L57" i="1"/>
  <c r="E55" i="1"/>
  <c r="L43" i="1"/>
  <c r="F30" i="1"/>
  <c r="E66" i="1" l="1"/>
  <c r="E65" i="1"/>
  <c r="D53" i="1"/>
  <c r="H65" i="1" s="1"/>
  <c r="E57" i="1"/>
  <c r="H66" i="1" s="1"/>
</calcChain>
</file>

<file path=xl/sharedStrings.xml><?xml version="1.0" encoding="utf-8"?>
<sst xmlns="http://schemas.openxmlformats.org/spreadsheetml/2006/main" count="114" uniqueCount="75">
  <si>
    <t>zamest</t>
  </si>
  <si>
    <t>objem prác (p.j.)</t>
  </si>
  <si>
    <t>júl</t>
  </si>
  <si>
    <t>december</t>
  </si>
  <si>
    <t>dcember</t>
  </si>
  <si>
    <t>počet vybavených objednávok (ks)</t>
  </si>
  <si>
    <t>A</t>
  </si>
  <si>
    <t>B</t>
  </si>
  <si>
    <t>C</t>
  </si>
  <si>
    <t>D</t>
  </si>
  <si>
    <t>Vypočítajte:</t>
  </si>
  <si>
    <t>a/</t>
  </si>
  <si>
    <t>b/</t>
  </si>
  <si>
    <t>zmenu objemu vykonaných prác a počtu vybavených objednávok</t>
  </si>
  <si>
    <t xml:space="preserve">c/ </t>
  </si>
  <si>
    <t>d/</t>
  </si>
  <si>
    <t>e/</t>
  </si>
  <si>
    <t>q0</t>
  </si>
  <si>
    <t>q1</t>
  </si>
  <si>
    <t>p0</t>
  </si>
  <si>
    <t>p1</t>
  </si>
  <si>
    <t>identifikujte premenné a obdobia (extenzitné, intenzitné, bázické, bežné)</t>
  </si>
  <si>
    <t>p0q0</t>
  </si>
  <si>
    <t>p0q1</t>
  </si>
  <si>
    <t>p1q0</t>
  </si>
  <si>
    <t>spolu</t>
  </si>
  <si>
    <t>p1q1</t>
  </si>
  <si>
    <t>(Individuálny zložený I - extenzita)</t>
  </si>
  <si>
    <r>
      <t>i</t>
    </r>
    <r>
      <rPr>
        <vertAlign val="subscript"/>
        <sz val="14"/>
        <color rgb="FF000000"/>
        <rFont val="Arial"/>
        <family val="2"/>
        <charset val="238"/>
      </rPr>
      <t>1/0</t>
    </r>
    <r>
      <rPr>
        <sz val="14"/>
        <color rgb="FF000000"/>
        <rFont val="Arial"/>
        <family val="2"/>
        <charset val="238"/>
      </rPr>
      <t xml:space="preserve"> = p</t>
    </r>
    <r>
      <rPr>
        <vertAlign val="subscript"/>
        <sz val="14"/>
        <color rgb="FF000000"/>
        <rFont val="Arial"/>
        <family val="2"/>
        <charset val="238"/>
      </rPr>
      <t>1</t>
    </r>
    <r>
      <rPr>
        <sz val="14"/>
        <color rgb="FF000000"/>
        <rFont val="Arial"/>
        <family val="2"/>
        <charset val="238"/>
      </rPr>
      <t xml:space="preserve"> / p</t>
    </r>
    <r>
      <rPr>
        <vertAlign val="subscript"/>
        <sz val="14"/>
        <color rgb="FF000000"/>
        <rFont val="Arial"/>
        <family val="2"/>
        <charset val="238"/>
      </rPr>
      <t>0</t>
    </r>
  </si>
  <si>
    <t>Objem vykonaných prác (p.j.) v decembri vzrástol oproti júlu o 15 %.</t>
  </si>
  <si>
    <t>c/</t>
  </si>
  <si>
    <t>absolútna zmena:</t>
  </si>
  <si>
    <t>relatívna zmena:</t>
  </si>
  <si>
    <t>index zmeny</t>
  </si>
  <si>
    <t>I stáleho zloženia</t>
  </si>
  <si>
    <t>Bázické obdobie</t>
  </si>
  <si>
    <t>Bežné obdobie</t>
  </si>
  <si>
    <t>I štruktúry</t>
  </si>
  <si>
    <t>bázické</t>
  </si>
  <si>
    <r>
      <t xml:space="preserve">ako sa na zmene </t>
    </r>
    <r>
      <rPr>
        <i/>
        <strike/>
        <sz val="11"/>
        <color rgb="FFFF0000"/>
        <rFont val="Calibri"/>
        <family val="2"/>
        <charset val="238"/>
        <scheme val="minor"/>
      </rPr>
      <t>priemerného</t>
    </r>
    <r>
      <rPr>
        <sz val="11"/>
        <color theme="1"/>
        <rFont val="Calibri"/>
        <family val="2"/>
        <charset val="238"/>
        <scheme val="minor"/>
      </rPr>
      <t xml:space="preserve"> počtu vybavených objednávok podieľa zmena objemu vykonaných prác (index zmeny, absolútna, relatívna zmena)</t>
    </r>
  </si>
  <si>
    <t>čit</t>
  </si>
  <si>
    <t>men</t>
  </si>
  <si>
    <t>rozdiel</t>
  </si>
  <si>
    <t>nárast o 16,54 %</t>
  </si>
  <si>
    <t>v decembri nárast o približne pol objednávky oproti júlu v počte vybavených objednávok</t>
  </si>
  <si>
    <t>I premenl.zloženie</t>
  </si>
  <si>
    <r>
      <t xml:space="preserve">zmenu </t>
    </r>
    <r>
      <rPr>
        <i/>
        <strike/>
        <sz val="11"/>
        <color rgb="FFFF0000"/>
        <rFont val="Calibri"/>
        <family val="2"/>
        <charset val="238"/>
        <scheme val="minor"/>
      </rPr>
      <t>priemerného</t>
    </r>
    <r>
      <rPr>
        <sz val="11"/>
        <color theme="1"/>
        <rFont val="Calibri"/>
        <family val="2"/>
        <charset val="238"/>
        <scheme val="minor"/>
      </rPr>
      <t xml:space="preserve"> počtu vybavených objednávok (absolútnu, relatívnu, index zmeny)</t>
    </r>
  </si>
  <si>
    <r>
      <t xml:space="preserve">ako sa na zmene </t>
    </r>
    <r>
      <rPr>
        <i/>
        <strike/>
        <sz val="11"/>
        <color rgb="FFFF0000"/>
        <rFont val="Calibri"/>
        <family val="2"/>
        <charset val="238"/>
        <scheme val="minor"/>
      </rPr>
      <t>priemerného</t>
    </r>
    <r>
      <rPr>
        <sz val="11"/>
        <color theme="1"/>
        <rFont val="Calibri"/>
        <family val="2"/>
        <charset val="238"/>
        <scheme val="minor"/>
      </rPr>
      <t xml:space="preserve"> počtu vybavených objednávok podieľa zmena počtu vybavených objednávok (index zmeny, absol. , relatívna zmena)</t>
    </r>
  </si>
  <si>
    <t>Zmena počtu vybavených objednávok pozitívne  ovplyvnila objem prác,</t>
  </si>
  <si>
    <t>pretože ich znížila o cca 3,3 % pri fixovaní v nultom období</t>
  </si>
  <si>
    <t>Zmena počtu vybavených objednávok negatívne  ovplyvnila objem prác,</t>
  </si>
  <si>
    <t>pretože ich zvýšilao 4,3 % pri fixovaní v bežnom období</t>
  </si>
  <si>
    <t>Zmena objemu prác pôsobila negatívne, pretože objem prác na jednu vybavenú objednávku</t>
  </si>
  <si>
    <t>vzrástol o 11,71 % (pri fixovaní počtu objednávok v nultom obd.)</t>
  </si>
  <si>
    <t xml:space="preserve"> vzrástol o 20,49 % (pri fixovaní počtu objednávok v bežnom  obd.)</t>
  </si>
  <si>
    <t>V decembri bol počet vybavených objednávok 1,165 násobkom počtu objednávok vybavených v júli</t>
  </si>
  <si>
    <t>Individuálne I jednoduché</t>
  </si>
  <si>
    <r>
      <t>i</t>
    </r>
    <r>
      <rPr>
        <vertAlign val="subscript"/>
        <sz val="14"/>
        <color rgb="FF000000"/>
        <rFont val="Arial"/>
        <family val="2"/>
        <charset val="238"/>
      </rPr>
      <t>1/0</t>
    </r>
    <r>
      <rPr>
        <sz val="14"/>
        <color rgb="FF000000"/>
        <rFont val="Arial"/>
        <family val="2"/>
        <charset val="238"/>
      </rPr>
      <t xml:space="preserve"> = q</t>
    </r>
    <r>
      <rPr>
        <vertAlign val="subscript"/>
        <sz val="14"/>
        <color rgb="FF000000"/>
        <rFont val="Arial"/>
        <family val="2"/>
        <charset val="238"/>
      </rPr>
      <t>1</t>
    </r>
    <r>
      <rPr>
        <sz val="14"/>
        <color rgb="FF000000"/>
        <rFont val="Arial"/>
        <family val="2"/>
        <charset val="238"/>
      </rPr>
      <t xml:space="preserve"> / q</t>
    </r>
    <r>
      <rPr>
        <vertAlign val="subscript"/>
        <sz val="14"/>
        <color rgb="FF000000"/>
        <rFont val="Arial"/>
        <family val="2"/>
        <charset val="238"/>
      </rPr>
      <t>0</t>
    </r>
  </si>
  <si>
    <t>Počet vybavených objednávok bol v dec. 1.136 násobkom počtu objednávok júla</t>
  </si>
  <si>
    <t>Počet vybavených objednávok  v dec. Vzrástol o 13.64 % oproti júlu, v abs. Vyjdrení o 15 objednávok</t>
  </si>
  <si>
    <t>bázické obdobie</t>
  </si>
  <si>
    <t>bežné obdobie</t>
  </si>
  <si>
    <t>lokalita</t>
  </si>
  <si>
    <t>výmera (ha)</t>
  </si>
  <si>
    <t>úroda (t/ha)</t>
  </si>
  <si>
    <t>HL</t>
  </si>
  <si>
    <t>DL</t>
  </si>
  <si>
    <t>TCH</t>
  </si>
  <si>
    <t>suma</t>
  </si>
  <si>
    <t>cit</t>
  </si>
  <si>
    <t>Ipz</t>
  </si>
  <si>
    <t>absol</t>
  </si>
  <si>
    <t>Iš</t>
  </si>
  <si>
    <t>abs</t>
  </si>
  <si>
    <t>Isz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</si>
</sst>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0.00000"/>
    <numFmt numFmtId="166" formatCode="0.0000"/>
    <numFmt numFmtId="167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vertAlign val="subscript"/>
      <sz val="14"/>
      <color rgb="FF00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trike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166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readingOrder="1"/>
    </xf>
    <xf numFmtId="0" fontId="4" fillId="0" borderId="0" xfId="0" applyFont="1"/>
    <xf numFmtId="166" fontId="6" fillId="0" borderId="0" xfId="0" applyNumberFormat="1" applyFont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2" fillId="2" borderId="0" xfId="0" applyFont="1" applyFill="1"/>
    <xf numFmtId="165" fontId="3" fillId="0" borderId="0" xfId="0" applyNumberFormat="1" applyFont="1"/>
    <xf numFmtId="0" fontId="0" fillId="2" borderId="0" xfId="0" applyFill="1"/>
    <xf numFmtId="166" fontId="2" fillId="0" borderId="0" xfId="0" applyNumberFormat="1" applyFont="1" applyBorder="1" applyAlignment="1">
      <alignment horizontal="center"/>
    </xf>
    <xf numFmtId="167" fontId="0" fillId="0" borderId="0" xfId="0" applyNumberFormat="1"/>
    <xf numFmtId="166" fontId="9" fillId="0" borderId="0" xfId="0" applyNumberFormat="1" applyFont="1"/>
    <xf numFmtId="0" fontId="7" fillId="3" borderId="0" xfId="0" applyFont="1" applyFill="1"/>
    <xf numFmtId="0" fontId="0" fillId="3" borderId="0" xfId="0" applyFill="1"/>
    <xf numFmtId="0" fontId="0" fillId="0" borderId="7" xfId="0" applyBorder="1"/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1" fillId="0" borderId="0" xfId="0" applyNumberFormat="1" applyFont="1"/>
    <xf numFmtId="0" fontId="10" fillId="0" borderId="0" xfId="0" applyFont="1"/>
    <xf numFmtId="165" fontId="10" fillId="0" borderId="0" xfId="0" applyNumberFormat="1" applyFont="1"/>
    <xf numFmtId="165" fontId="1" fillId="0" borderId="0" xfId="0" applyNumberFormat="1" applyFont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6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38100</xdr:rowOff>
        </xdr:from>
        <xdr:to>
          <xdr:col>14</xdr:col>
          <xdr:colOff>28575</xdr:colOff>
          <xdr:row>28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40</xdr:row>
          <xdr:rowOff>19050</xdr:rowOff>
        </xdr:from>
        <xdr:to>
          <xdr:col>2</xdr:col>
          <xdr:colOff>733425</xdr:colOff>
          <xdr:row>46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40</xdr:row>
          <xdr:rowOff>57150</xdr:rowOff>
        </xdr:from>
        <xdr:to>
          <xdr:col>9</xdr:col>
          <xdr:colOff>419100</xdr:colOff>
          <xdr:row>46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53</xdr:row>
          <xdr:rowOff>28575</xdr:rowOff>
        </xdr:from>
        <xdr:to>
          <xdr:col>2</xdr:col>
          <xdr:colOff>723900</xdr:colOff>
          <xdr:row>59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28575</xdr:rowOff>
        </xdr:from>
        <xdr:to>
          <xdr:col>9</xdr:col>
          <xdr:colOff>295275</xdr:colOff>
          <xdr:row>58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30</xdr:row>
          <xdr:rowOff>9525</xdr:rowOff>
        </xdr:from>
        <xdr:to>
          <xdr:col>2</xdr:col>
          <xdr:colOff>685800</xdr:colOff>
          <xdr:row>35</xdr:row>
          <xdr:rowOff>66675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0</xdr:row>
          <xdr:rowOff>57150</xdr:rowOff>
        </xdr:from>
        <xdr:to>
          <xdr:col>6</xdr:col>
          <xdr:colOff>542925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</xdr:row>
          <xdr:rowOff>133350</xdr:rowOff>
        </xdr:from>
        <xdr:to>
          <xdr:col>6</xdr:col>
          <xdr:colOff>209550</xdr:colOff>
          <xdr:row>7</xdr:row>
          <xdr:rowOff>133350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4</xdr:col>
          <xdr:colOff>161925</xdr:colOff>
          <xdr:row>14</xdr:row>
          <xdr:rowOff>57150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28575</xdr:rowOff>
        </xdr:from>
        <xdr:to>
          <xdr:col>6</xdr:col>
          <xdr:colOff>590550</xdr:colOff>
          <xdr:row>14</xdr:row>
          <xdr:rowOff>66675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16</xdr:row>
          <xdr:rowOff>28575</xdr:rowOff>
        </xdr:from>
        <xdr:to>
          <xdr:col>4</xdr:col>
          <xdr:colOff>200025</xdr:colOff>
          <xdr:row>20</xdr:row>
          <xdr:rowOff>47625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16</xdr:row>
          <xdr:rowOff>28575</xdr:rowOff>
        </xdr:from>
        <xdr:to>
          <xdr:col>6</xdr:col>
          <xdr:colOff>581025</xdr:colOff>
          <xdr:row>20</xdr:row>
          <xdr:rowOff>57150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13" Type="http://schemas.openxmlformats.org/officeDocument/2006/relationships/image" Target="../media/image4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11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10" Type="http://schemas.openxmlformats.org/officeDocument/2006/relationships/oleObject" Target="../embeddings/oleObject10.bin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Relationship Id="rId1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66"/>
  <sheetViews>
    <sheetView topLeftCell="A46" workbookViewId="0">
      <selection activeCell="E18" sqref="E18"/>
    </sheetView>
  </sheetViews>
  <sheetFormatPr defaultRowHeight="15" x14ac:dyDescent="0.25"/>
  <cols>
    <col min="2" max="2" width="16.85546875" customWidth="1"/>
    <col min="3" max="3" width="12.5703125" customWidth="1"/>
    <col min="4" max="4" width="15.5703125" customWidth="1"/>
    <col min="5" max="5" width="8.85546875" bestFit="1" customWidth="1"/>
    <col min="6" max="6" width="12.140625" customWidth="1"/>
    <col min="8" max="8" width="12.28515625" customWidth="1"/>
  </cols>
  <sheetData>
    <row r="2" spans="1:10" x14ac:dyDescent="0.25">
      <c r="A2" s="23" t="s">
        <v>11</v>
      </c>
    </row>
    <row r="3" spans="1:10" x14ac:dyDescent="0.25">
      <c r="A3" s="1" t="s">
        <v>0</v>
      </c>
      <c r="B3" s="39" t="s">
        <v>1</v>
      </c>
      <c r="C3" s="39"/>
      <c r="D3" s="39" t="s">
        <v>5</v>
      </c>
      <c r="E3" s="40"/>
      <c r="F3" s="11"/>
      <c r="G3" s="11"/>
      <c r="H3" s="11"/>
      <c r="I3" s="11"/>
      <c r="J3" s="9"/>
    </row>
    <row r="4" spans="1:10" x14ac:dyDescent="0.25">
      <c r="A4" s="31"/>
      <c r="B4" s="32" t="s">
        <v>2</v>
      </c>
      <c r="C4" s="32" t="s">
        <v>3</v>
      </c>
      <c r="D4" s="32" t="s">
        <v>2</v>
      </c>
      <c r="E4" s="32" t="s">
        <v>4</v>
      </c>
      <c r="J4" s="10"/>
    </row>
    <row r="5" spans="1:10" ht="15.75" thickBot="1" x14ac:dyDescent="0.3">
      <c r="A5" s="8"/>
      <c r="B5" s="33" t="s">
        <v>19</v>
      </c>
      <c r="C5" s="33" t="s">
        <v>20</v>
      </c>
      <c r="D5" s="33" t="s">
        <v>17</v>
      </c>
      <c r="E5" s="33" t="s">
        <v>18</v>
      </c>
      <c r="F5" s="33" t="s">
        <v>22</v>
      </c>
      <c r="G5" s="33" t="s">
        <v>23</v>
      </c>
      <c r="H5" s="33" t="s">
        <v>24</v>
      </c>
      <c r="I5" s="33" t="s">
        <v>26</v>
      </c>
      <c r="J5" s="10"/>
    </row>
    <row r="6" spans="1:10" x14ac:dyDescent="0.25">
      <c r="A6" s="6" t="s">
        <v>6</v>
      </c>
      <c r="B6" s="7">
        <v>2.5</v>
      </c>
      <c r="C6" s="7">
        <v>3</v>
      </c>
      <c r="D6" s="7">
        <v>30</v>
      </c>
      <c r="E6" s="7">
        <v>40</v>
      </c>
      <c r="F6" s="6">
        <f>+B6*D6</f>
        <v>75</v>
      </c>
      <c r="G6" s="6">
        <f>+B6*E6</f>
        <v>100</v>
      </c>
      <c r="H6" s="6">
        <f>+C6*D6</f>
        <v>90</v>
      </c>
      <c r="I6" s="6">
        <f>+C6*E6</f>
        <v>120</v>
      </c>
      <c r="J6" s="9"/>
    </row>
    <row r="7" spans="1:10" x14ac:dyDescent="0.25">
      <c r="A7" s="1" t="s">
        <v>7</v>
      </c>
      <c r="B7" s="2">
        <v>2</v>
      </c>
      <c r="C7" s="2">
        <v>3.5</v>
      </c>
      <c r="D7" s="2">
        <v>20</v>
      </c>
      <c r="E7" s="2">
        <v>35</v>
      </c>
      <c r="F7" s="6">
        <f t="shared" ref="F7:F9" si="0">+B7*D7</f>
        <v>40</v>
      </c>
      <c r="G7" s="6">
        <f t="shared" ref="G7:G9" si="1">+B7*E7</f>
        <v>70</v>
      </c>
      <c r="H7" s="6">
        <f t="shared" ref="H7:H9" si="2">+C7*D7</f>
        <v>70</v>
      </c>
      <c r="I7" s="6">
        <f t="shared" ref="I7:I9" si="3">+C7*E7</f>
        <v>122.5</v>
      </c>
      <c r="J7" s="9"/>
    </row>
    <row r="8" spans="1:10" x14ac:dyDescent="0.25">
      <c r="A8" s="1" t="s">
        <v>8</v>
      </c>
      <c r="B8" s="2">
        <v>3</v>
      </c>
      <c r="C8" s="2">
        <v>2.5</v>
      </c>
      <c r="D8" s="2">
        <v>25</v>
      </c>
      <c r="E8" s="2">
        <v>20</v>
      </c>
      <c r="F8" s="6">
        <f t="shared" si="0"/>
        <v>75</v>
      </c>
      <c r="G8" s="6">
        <f t="shared" si="1"/>
        <v>60</v>
      </c>
      <c r="H8" s="6">
        <f t="shared" si="2"/>
        <v>62.5</v>
      </c>
      <c r="I8" s="6">
        <f t="shared" si="3"/>
        <v>50</v>
      </c>
      <c r="J8" s="9"/>
    </row>
    <row r="9" spans="1:10" x14ac:dyDescent="0.25">
      <c r="A9" s="1" t="s">
        <v>9</v>
      </c>
      <c r="B9" s="2">
        <v>2.5</v>
      </c>
      <c r="C9" s="2">
        <v>2.5</v>
      </c>
      <c r="D9" s="2">
        <v>35</v>
      </c>
      <c r="E9" s="2">
        <v>30</v>
      </c>
      <c r="F9" s="6">
        <f t="shared" si="0"/>
        <v>87.5</v>
      </c>
      <c r="G9" s="6">
        <f t="shared" si="1"/>
        <v>75</v>
      </c>
      <c r="H9" s="6">
        <f t="shared" si="2"/>
        <v>87.5</v>
      </c>
      <c r="I9" s="6">
        <f t="shared" si="3"/>
        <v>75</v>
      </c>
      <c r="J9" s="9"/>
    </row>
    <row r="10" spans="1:10" x14ac:dyDescent="0.25">
      <c r="A10" s="4" t="s">
        <v>25</v>
      </c>
      <c r="B10" s="5">
        <f>SUM(B6:B9)</f>
        <v>10</v>
      </c>
      <c r="C10" s="5">
        <f t="shared" ref="C10:E10" si="4">SUM(C6:C9)</f>
        <v>11.5</v>
      </c>
      <c r="D10" s="5">
        <f t="shared" si="4"/>
        <v>110</v>
      </c>
      <c r="E10" s="5">
        <f t="shared" si="4"/>
        <v>125</v>
      </c>
      <c r="F10" s="5">
        <f t="shared" ref="F10" si="5">SUM(F6:F9)</f>
        <v>277.5</v>
      </c>
      <c r="G10" s="5">
        <f t="shared" ref="G10" si="6">SUM(G6:G9)</f>
        <v>305</v>
      </c>
      <c r="H10" s="5">
        <f t="shared" ref="H10" si="7">SUM(H6:H9)</f>
        <v>310</v>
      </c>
      <c r="I10" s="5">
        <f t="shared" ref="I10" si="8">SUM(I6:I9)</f>
        <v>367.5</v>
      </c>
      <c r="J10" s="9"/>
    </row>
    <row r="11" spans="1:10" x14ac:dyDescent="0.25">
      <c r="A11" s="3"/>
      <c r="B11" s="26"/>
      <c r="C11" s="22"/>
      <c r="D11" s="22"/>
      <c r="E11" s="22"/>
      <c r="F11" s="22"/>
      <c r="G11" s="22"/>
      <c r="H11" s="22"/>
      <c r="I11" s="22"/>
      <c r="J11" s="9"/>
    </row>
    <row r="12" spans="1:10" x14ac:dyDescent="0.25">
      <c r="B12" s="14"/>
    </row>
    <row r="13" spans="1:10" x14ac:dyDescent="0.25">
      <c r="A13" t="s">
        <v>10</v>
      </c>
    </row>
    <row r="14" spans="1:10" x14ac:dyDescent="0.25">
      <c r="A14" t="s">
        <v>11</v>
      </c>
      <c r="B14" t="s">
        <v>21</v>
      </c>
    </row>
    <row r="15" spans="1:10" x14ac:dyDescent="0.25">
      <c r="A15" t="s">
        <v>12</v>
      </c>
      <c r="B15" t="s">
        <v>13</v>
      </c>
    </row>
    <row r="16" spans="1:10" x14ac:dyDescent="0.25">
      <c r="A16" t="s">
        <v>14</v>
      </c>
      <c r="B16" t="s">
        <v>46</v>
      </c>
    </row>
    <row r="17" spans="1:6" x14ac:dyDescent="0.25">
      <c r="A17" t="s">
        <v>15</v>
      </c>
      <c r="B17" t="s">
        <v>39</v>
      </c>
    </row>
    <row r="18" spans="1:6" x14ac:dyDescent="0.25">
      <c r="A18" t="s">
        <v>16</v>
      </c>
      <c r="B18" t="s">
        <v>47</v>
      </c>
    </row>
    <row r="20" spans="1:6" x14ac:dyDescent="0.25">
      <c r="A20" s="23" t="s">
        <v>12</v>
      </c>
      <c r="B20" s="29" t="s">
        <v>56</v>
      </c>
      <c r="C20" s="30"/>
    </row>
    <row r="21" spans="1:6" ht="21" x14ac:dyDescent="0.3">
      <c r="B21" s="18" t="s">
        <v>28</v>
      </c>
      <c r="D21" s="28">
        <f>+C10/B10</f>
        <v>1.1499999999999999</v>
      </c>
    </row>
    <row r="22" spans="1:6" x14ac:dyDescent="0.25">
      <c r="D22" s="17" t="s">
        <v>29</v>
      </c>
    </row>
    <row r="24" spans="1:6" ht="21" x14ac:dyDescent="0.35">
      <c r="B24" s="19" t="s">
        <v>57</v>
      </c>
      <c r="D24" s="28">
        <f>+E10/D10</f>
        <v>1.1363636363636365</v>
      </c>
      <c r="F24" s="21">
        <f>+E10-D10</f>
        <v>15</v>
      </c>
    </row>
    <row r="25" spans="1:6" x14ac:dyDescent="0.25">
      <c r="D25" s="17" t="s">
        <v>58</v>
      </c>
    </row>
    <row r="26" spans="1:6" x14ac:dyDescent="0.25">
      <c r="A26" t="s">
        <v>27</v>
      </c>
      <c r="D26" s="17" t="s">
        <v>59</v>
      </c>
    </row>
    <row r="29" spans="1:6" x14ac:dyDescent="0.25">
      <c r="A29" s="23" t="s">
        <v>30</v>
      </c>
      <c r="B29" s="29" t="s">
        <v>45</v>
      </c>
    </row>
    <row r="30" spans="1:6" ht="18.75" x14ac:dyDescent="0.3">
      <c r="D30" t="s">
        <v>31</v>
      </c>
      <c r="F30" s="28">
        <f>+(I10/E10)-(F10/D10)</f>
        <v>0.41727272727272702</v>
      </c>
    </row>
    <row r="31" spans="1:6" x14ac:dyDescent="0.25">
      <c r="F31" t="s">
        <v>44</v>
      </c>
    </row>
    <row r="32" spans="1:6" ht="18.75" x14ac:dyDescent="0.3">
      <c r="D32" t="s">
        <v>32</v>
      </c>
      <c r="F32" s="28">
        <f>(I10/E10)/(F10/D10)</f>
        <v>1.1654054054054053</v>
      </c>
    </row>
    <row r="33" spans="1:12" x14ac:dyDescent="0.25">
      <c r="F33" t="s">
        <v>55</v>
      </c>
    </row>
    <row r="35" spans="1:12" x14ac:dyDescent="0.25">
      <c r="D35" t="s">
        <v>33</v>
      </c>
      <c r="F35" t="s">
        <v>43</v>
      </c>
    </row>
    <row r="38" spans="1:12" x14ac:dyDescent="0.25">
      <c r="A38" s="23" t="s">
        <v>15</v>
      </c>
      <c r="B38" s="29" t="s">
        <v>34</v>
      </c>
    </row>
    <row r="40" spans="1:12" ht="18.75" x14ac:dyDescent="0.3">
      <c r="A40" t="s">
        <v>35</v>
      </c>
      <c r="D40" s="20">
        <f>+(H10/D10)/(F10/D10)</f>
        <v>1.117117117117117</v>
      </c>
      <c r="G40" t="s">
        <v>36</v>
      </c>
      <c r="I40" s="20">
        <f>+(I10/E10)/(G10/E10)</f>
        <v>1.2049180327868851</v>
      </c>
    </row>
    <row r="42" spans="1:12" x14ac:dyDescent="0.25">
      <c r="D42" t="s">
        <v>40</v>
      </c>
      <c r="E42" s="13">
        <f>+(H10/D10)</f>
        <v>2.8181818181818183</v>
      </c>
      <c r="K42" t="s">
        <v>40</v>
      </c>
      <c r="L42" s="14">
        <f>+I10/E10</f>
        <v>2.94</v>
      </c>
    </row>
    <row r="43" spans="1:12" x14ac:dyDescent="0.25">
      <c r="D43" t="s">
        <v>41</v>
      </c>
      <c r="E43" s="13">
        <f>+F10/D10</f>
        <v>2.5227272727272729</v>
      </c>
      <c r="K43" t="s">
        <v>41</v>
      </c>
      <c r="L43" s="14">
        <f>+G10/E10</f>
        <v>2.44</v>
      </c>
    </row>
    <row r="44" spans="1:12" x14ac:dyDescent="0.25">
      <c r="D44" t="s">
        <v>42</v>
      </c>
      <c r="E44" s="24">
        <f>+E42-E43</f>
        <v>0.29545454545454541</v>
      </c>
      <c r="K44" t="s">
        <v>42</v>
      </c>
      <c r="L44" s="16">
        <f>+L42-L43</f>
        <v>0.5</v>
      </c>
    </row>
    <row r="48" spans="1:12" x14ac:dyDescent="0.25">
      <c r="A48" t="s">
        <v>52</v>
      </c>
      <c r="H48" t="s">
        <v>52</v>
      </c>
    </row>
    <row r="49" spans="1:12" x14ac:dyDescent="0.25">
      <c r="A49" t="s">
        <v>53</v>
      </c>
      <c r="H49" t="s">
        <v>54</v>
      </c>
    </row>
    <row r="51" spans="1:12" x14ac:dyDescent="0.25">
      <c r="A51" s="25" t="s">
        <v>16</v>
      </c>
      <c r="B51" s="29" t="s">
        <v>37</v>
      </c>
    </row>
    <row r="53" spans="1:12" ht="18.75" x14ac:dyDescent="0.3">
      <c r="A53" t="s">
        <v>38</v>
      </c>
      <c r="D53" s="20">
        <f>+E55/E56</f>
        <v>0.9672072072072071</v>
      </c>
      <c r="H53" t="s">
        <v>36</v>
      </c>
      <c r="L53" s="20">
        <f>+L55/L56</f>
        <v>1.0432258064516129</v>
      </c>
    </row>
    <row r="55" spans="1:12" x14ac:dyDescent="0.25">
      <c r="D55" t="s">
        <v>40</v>
      </c>
      <c r="E55">
        <f>+G10/E10</f>
        <v>2.44</v>
      </c>
      <c r="K55" t="s">
        <v>40</v>
      </c>
      <c r="L55">
        <f>+I10/E10</f>
        <v>2.94</v>
      </c>
    </row>
    <row r="56" spans="1:12" x14ac:dyDescent="0.25">
      <c r="D56" t="s">
        <v>41</v>
      </c>
      <c r="E56" s="27">
        <f>+F10/D10</f>
        <v>2.5227272727272729</v>
      </c>
      <c r="K56" t="s">
        <v>41</v>
      </c>
      <c r="L56" s="14">
        <f>+H10/D10</f>
        <v>2.8181818181818183</v>
      </c>
    </row>
    <row r="57" spans="1:12" x14ac:dyDescent="0.25">
      <c r="D57" t="s">
        <v>42</v>
      </c>
      <c r="E57" s="15">
        <f>+E55-E56</f>
        <v>-8.2727272727272982E-2</v>
      </c>
      <c r="K57" t="s">
        <v>42</v>
      </c>
      <c r="L57" s="15">
        <f>+L55-L56</f>
        <v>0.1218181818181816</v>
      </c>
    </row>
    <row r="61" spans="1:12" x14ac:dyDescent="0.25">
      <c r="A61" t="s">
        <v>48</v>
      </c>
      <c r="G61" t="s">
        <v>50</v>
      </c>
    </row>
    <row r="62" spans="1:12" x14ac:dyDescent="0.25">
      <c r="A62" t="s">
        <v>49</v>
      </c>
      <c r="G62" t="s">
        <v>51</v>
      </c>
    </row>
    <row r="65" spans="5:8" x14ac:dyDescent="0.25">
      <c r="E65" s="12">
        <f>+D40*L53</f>
        <v>1.1654054054054053</v>
      </c>
      <c r="F65" s="12"/>
      <c r="G65" s="12"/>
      <c r="H65" s="12">
        <f>+I40*D53</f>
        <v>1.1654054054054053</v>
      </c>
    </row>
    <row r="66" spans="5:8" x14ac:dyDescent="0.25">
      <c r="E66" s="12">
        <f>+E44+L57</f>
        <v>0.41727272727272702</v>
      </c>
      <c r="F66" s="12"/>
      <c r="G66" s="12"/>
      <c r="H66" s="12">
        <f>+L44+E57</f>
        <v>0.41727272727272702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11</xdr:col>
                <xdr:colOff>38100</xdr:colOff>
                <xdr:row>24</xdr:row>
                <xdr:rowOff>38100</xdr:rowOff>
              </from>
              <to>
                <xdr:col>14</xdr:col>
                <xdr:colOff>28575</xdr:colOff>
                <xdr:row>28</xdr:row>
                <xdr:rowOff>28575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>
              <from>
                <xdr:col>0</xdr:col>
                <xdr:colOff>38100</xdr:colOff>
                <xdr:row>40</xdr:row>
                <xdr:rowOff>19050</xdr:rowOff>
              </from>
              <to>
                <xdr:col>2</xdr:col>
                <xdr:colOff>733425</xdr:colOff>
                <xdr:row>46</xdr:row>
                <xdr:rowOff>95250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>
              <from>
                <xdr:col>6</xdr:col>
                <xdr:colOff>38100</xdr:colOff>
                <xdr:row>40</xdr:row>
                <xdr:rowOff>57150</xdr:rowOff>
              </from>
              <to>
                <xdr:col>9</xdr:col>
                <xdr:colOff>419100</xdr:colOff>
                <xdr:row>46</xdr:row>
                <xdr:rowOff>152400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>
              <from>
                <xdr:col>0</xdr:col>
                <xdr:colOff>57150</xdr:colOff>
                <xdr:row>53</xdr:row>
                <xdr:rowOff>28575</xdr:rowOff>
              </from>
              <to>
                <xdr:col>2</xdr:col>
                <xdr:colOff>723900</xdr:colOff>
                <xdr:row>59</xdr:row>
                <xdr:rowOff>19050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2">
          <objectPr defaultSize="0" autoPict="0" r:id="rId13">
            <anchor moveWithCells="1">
              <from>
                <xdr:col>6</xdr:col>
                <xdr:colOff>28575</xdr:colOff>
                <xdr:row>53</xdr:row>
                <xdr:rowOff>28575</xdr:rowOff>
              </from>
              <to>
                <xdr:col>9</xdr:col>
                <xdr:colOff>295275</xdr:colOff>
                <xdr:row>58</xdr:row>
                <xdr:rowOff>161925</xdr:rowOff>
              </to>
            </anchor>
          </objectPr>
        </oleObject>
      </mc:Choice>
      <mc:Fallback>
        <oleObject progId="Equation.3" shapeId="1031" r:id="rId12"/>
      </mc:Fallback>
    </mc:AlternateContent>
    <mc:AlternateContent xmlns:mc="http://schemas.openxmlformats.org/markup-compatibility/2006">
      <mc:Choice Requires="x14">
        <oleObject progId="Equation.3" shapeId="1032" r:id="rId14">
          <objectPr defaultSize="0" autoPict="0" r:id="rId15">
            <anchor moveWithCells="1">
              <from>
                <xdr:col>0</xdr:col>
                <xdr:colOff>95250</xdr:colOff>
                <xdr:row>30</xdr:row>
                <xdr:rowOff>9525</xdr:rowOff>
              </from>
              <to>
                <xdr:col>2</xdr:col>
                <xdr:colOff>685800</xdr:colOff>
                <xdr:row>35</xdr:row>
                <xdr:rowOff>66675</xdr:rowOff>
              </to>
            </anchor>
          </objectPr>
        </oleObject>
      </mc:Choice>
      <mc:Fallback>
        <oleObject progId="Equation.3" shapeId="1032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8"/>
  <sheetViews>
    <sheetView tabSelected="1" zoomScale="170" zoomScaleNormal="170" workbookViewId="0">
      <selection activeCell="K10" sqref="K10:P29"/>
    </sheetView>
  </sheetViews>
  <sheetFormatPr defaultRowHeight="15" x14ac:dyDescent="0.25"/>
  <cols>
    <col min="1" max="1" width="2.140625" customWidth="1"/>
    <col min="2" max="3" width="8.85546875" customWidth="1"/>
    <col min="4" max="4" width="9" customWidth="1"/>
    <col min="8" max="8" width="3.7109375" customWidth="1"/>
    <col min="9" max="9" width="4.42578125" customWidth="1"/>
    <col min="10" max="10" width="6.42578125" customWidth="1"/>
    <col min="11" max="11" width="7.5703125" customWidth="1"/>
    <col min="12" max="12" width="6" customWidth="1"/>
    <col min="13" max="13" width="9" customWidth="1"/>
    <col min="14" max="15" width="5.7109375" customWidth="1"/>
    <col min="16" max="16" width="6.42578125" customWidth="1"/>
    <col min="17" max="17" width="6.7109375" customWidth="1"/>
  </cols>
  <sheetData>
    <row r="2" spans="2:17" ht="21" x14ac:dyDescent="0.25">
      <c r="B2" s="18" t="s">
        <v>28</v>
      </c>
      <c r="I2" s="1" t="s">
        <v>62</v>
      </c>
      <c r="J2" s="39" t="s">
        <v>64</v>
      </c>
      <c r="K2" s="39"/>
      <c r="L2" s="39" t="s">
        <v>63</v>
      </c>
      <c r="M2" s="39"/>
    </row>
    <row r="3" spans="2:17" x14ac:dyDescent="0.25">
      <c r="I3" s="1"/>
      <c r="J3" s="1">
        <v>2011</v>
      </c>
      <c r="K3" s="1">
        <v>2012</v>
      </c>
      <c r="L3" s="1">
        <v>2011</v>
      </c>
      <c r="M3" s="1">
        <v>2012</v>
      </c>
    </row>
    <row r="4" spans="2:17" x14ac:dyDescent="0.25">
      <c r="I4" s="6" t="s">
        <v>65</v>
      </c>
      <c r="J4" s="6">
        <v>5.7</v>
      </c>
      <c r="K4" s="6">
        <v>5.8</v>
      </c>
      <c r="L4" s="6">
        <v>30</v>
      </c>
      <c r="M4" s="6">
        <v>32</v>
      </c>
      <c r="N4" s="6">
        <f>+J4*L4</f>
        <v>171</v>
      </c>
      <c r="O4" s="6">
        <f>+J4*M4</f>
        <v>182.4</v>
      </c>
      <c r="P4" s="6">
        <f>+K4*L4</f>
        <v>174</v>
      </c>
      <c r="Q4" s="6">
        <f>+K4*M4</f>
        <v>185.6</v>
      </c>
    </row>
    <row r="5" spans="2:17" x14ac:dyDescent="0.25">
      <c r="I5" s="1" t="s">
        <v>66</v>
      </c>
      <c r="J5" s="1">
        <v>6</v>
      </c>
      <c r="K5" s="1">
        <v>6</v>
      </c>
      <c r="L5" s="1">
        <v>35</v>
      </c>
      <c r="M5" s="1">
        <v>35</v>
      </c>
      <c r="N5" s="6">
        <f t="shared" ref="N5:N6" si="0">+J5*L5</f>
        <v>210</v>
      </c>
      <c r="O5" s="6">
        <f t="shared" ref="O5:O6" si="1">+J5*M5</f>
        <v>210</v>
      </c>
      <c r="P5" s="6">
        <f t="shared" ref="P5:P6" si="2">+K5*L5</f>
        <v>210</v>
      </c>
      <c r="Q5" s="6">
        <f t="shared" ref="Q5:Q6" si="3">+K5*M5</f>
        <v>210</v>
      </c>
    </row>
    <row r="6" spans="2:17" x14ac:dyDescent="0.25">
      <c r="I6" s="1" t="s">
        <v>67</v>
      </c>
      <c r="J6" s="1">
        <v>6.2</v>
      </c>
      <c r="K6" s="1">
        <v>6.1</v>
      </c>
      <c r="L6" s="1">
        <v>40</v>
      </c>
      <c r="M6" s="1">
        <v>43</v>
      </c>
      <c r="N6" s="6">
        <f t="shared" si="0"/>
        <v>248</v>
      </c>
      <c r="O6" s="6">
        <f t="shared" si="1"/>
        <v>266.60000000000002</v>
      </c>
      <c r="P6" s="6">
        <f t="shared" si="2"/>
        <v>244</v>
      </c>
      <c r="Q6" s="6">
        <f t="shared" si="3"/>
        <v>262.3</v>
      </c>
    </row>
    <row r="7" spans="2:17" x14ac:dyDescent="0.25">
      <c r="I7" s="4" t="s">
        <v>68</v>
      </c>
      <c r="J7" s="38"/>
      <c r="K7" s="38"/>
      <c r="L7" s="38"/>
      <c r="M7" s="38"/>
      <c r="N7" s="38"/>
      <c r="O7" s="38"/>
      <c r="P7" s="38"/>
      <c r="Q7" s="38"/>
    </row>
    <row r="8" spans="2:17" x14ac:dyDescent="0.25">
      <c r="I8" s="1"/>
      <c r="J8" s="1" t="s">
        <v>19</v>
      </c>
      <c r="K8" s="1" t="s">
        <v>20</v>
      </c>
      <c r="L8" s="1" t="s">
        <v>17</v>
      </c>
      <c r="M8" s="1" t="s">
        <v>18</v>
      </c>
      <c r="N8" s="1" t="s">
        <v>22</v>
      </c>
      <c r="O8" s="1" t="s">
        <v>23</v>
      </c>
      <c r="P8" s="1" t="s">
        <v>24</v>
      </c>
      <c r="Q8" s="1" t="s">
        <v>26</v>
      </c>
    </row>
    <row r="9" spans="2:17" x14ac:dyDescent="0.25">
      <c r="J9" s="9"/>
      <c r="K9" s="9"/>
      <c r="L9" s="9"/>
      <c r="M9" s="9"/>
      <c r="N9" s="9"/>
      <c r="O9" s="9"/>
      <c r="P9" s="9"/>
      <c r="Q9" s="9"/>
    </row>
    <row r="10" spans="2:17" x14ac:dyDescent="0.25">
      <c r="B10" t="s">
        <v>60</v>
      </c>
      <c r="F10" t="s">
        <v>61</v>
      </c>
      <c r="I10" t="s">
        <v>12</v>
      </c>
      <c r="J10" t="s">
        <v>70</v>
      </c>
    </row>
    <row r="11" spans="2:17" x14ac:dyDescent="0.25">
      <c r="J11" t="s">
        <v>69</v>
      </c>
      <c r="K11" s="27"/>
    </row>
    <row r="12" spans="2:17" x14ac:dyDescent="0.25">
      <c r="J12" t="s">
        <v>41</v>
      </c>
      <c r="K12" s="27"/>
    </row>
    <row r="13" spans="2:17" x14ac:dyDescent="0.25">
      <c r="J13" t="s">
        <v>70</v>
      </c>
      <c r="K13" s="15"/>
    </row>
    <row r="14" spans="2:17" x14ac:dyDescent="0.25">
      <c r="J14" t="s">
        <v>71</v>
      </c>
      <c r="K14" s="34"/>
    </row>
    <row r="16" spans="2:17" x14ac:dyDescent="0.25">
      <c r="B16" t="s">
        <v>60</v>
      </c>
      <c r="F16" t="s">
        <v>61</v>
      </c>
      <c r="I16" t="s">
        <v>30</v>
      </c>
      <c r="J16" t="s">
        <v>72</v>
      </c>
    </row>
    <row r="17" spans="9:13" x14ac:dyDescent="0.25">
      <c r="J17" t="s">
        <v>40</v>
      </c>
      <c r="K17" s="14"/>
      <c r="M17" s="13"/>
    </row>
    <row r="18" spans="9:13" x14ac:dyDescent="0.25">
      <c r="J18" t="s">
        <v>41</v>
      </c>
      <c r="K18" s="14"/>
      <c r="M18" s="13"/>
    </row>
    <row r="19" spans="9:13" x14ac:dyDescent="0.25">
      <c r="J19" t="s">
        <v>72</v>
      </c>
      <c r="K19" s="15"/>
      <c r="M19" s="37"/>
    </row>
    <row r="20" spans="9:13" x14ac:dyDescent="0.25">
      <c r="J20" t="s">
        <v>73</v>
      </c>
      <c r="K20" s="14"/>
      <c r="M20" s="13"/>
    </row>
    <row r="22" spans="9:13" x14ac:dyDescent="0.25">
      <c r="I22" t="s">
        <v>15</v>
      </c>
      <c r="J22" t="s">
        <v>74</v>
      </c>
    </row>
    <row r="23" spans="9:13" x14ac:dyDescent="0.25">
      <c r="J23" t="s">
        <v>40</v>
      </c>
      <c r="K23" s="14"/>
      <c r="M23" s="14"/>
    </row>
    <row r="24" spans="9:13" x14ac:dyDescent="0.25">
      <c r="J24" t="s">
        <v>41</v>
      </c>
      <c r="K24" s="14"/>
      <c r="M24" s="14"/>
    </row>
    <row r="25" spans="9:13" x14ac:dyDescent="0.25">
      <c r="J25" t="s">
        <v>74</v>
      </c>
      <c r="K25" s="15"/>
      <c r="M25" s="15"/>
    </row>
    <row r="26" spans="9:13" x14ac:dyDescent="0.25">
      <c r="J26" t="s">
        <v>73</v>
      </c>
      <c r="K26" s="14"/>
      <c r="M26" s="14"/>
    </row>
    <row r="28" spans="9:13" x14ac:dyDescent="0.25">
      <c r="K28" s="35"/>
      <c r="L28" s="35"/>
      <c r="M28" s="36"/>
    </row>
  </sheetData>
  <mergeCells count="2">
    <mergeCell ref="J2:K2"/>
    <mergeCell ref="L2:M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4</xdr:col>
                <xdr:colOff>314325</xdr:colOff>
                <xdr:row>0</xdr:row>
                <xdr:rowOff>57150</xdr:rowOff>
              </from>
              <to>
                <xdr:col>6</xdr:col>
                <xdr:colOff>542925</xdr:colOff>
                <xdr:row>3</xdr:row>
                <xdr:rowOff>9525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3</xdr:col>
                <xdr:colOff>476250</xdr:colOff>
                <xdr:row>3</xdr:row>
                <xdr:rowOff>133350</xdr:rowOff>
              </from>
              <to>
                <xdr:col>6</xdr:col>
                <xdr:colOff>209550</xdr:colOff>
                <xdr:row>7</xdr:row>
                <xdr:rowOff>133350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1</xdr:col>
                <xdr:colOff>352425</xdr:colOff>
                <xdr:row>10</xdr:row>
                <xdr:rowOff>28575</xdr:rowOff>
              </from>
              <to>
                <xdr:col>4</xdr:col>
                <xdr:colOff>161925</xdr:colOff>
                <xdr:row>14</xdr:row>
                <xdr:rowOff>57150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4</xdr:col>
                <xdr:colOff>228600</xdr:colOff>
                <xdr:row>10</xdr:row>
                <xdr:rowOff>28575</xdr:rowOff>
              </from>
              <to>
                <xdr:col>6</xdr:col>
                <xdr:colOff>590550</xdr:colOff>
                <xdr:row>14</xdr:row>
                <xdr:rowOff>66675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1</xdr:col>
                <xdr:colOff>342900</xdr:colOff>
                <xdr:row>16</xdr:row>
                <xdr:rowOff>28575</xdr:rowOff>
              </from>
              <to>
                <xdr:col>4</xdr:col>
                <xdr:colOff>200025</xdr:colOff>
                <xdr:row>20</xdr:row>
                <xdr:rowOff>47625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autoPict="0" r:id="rId15">
            <anchor moveWithCells="1">
              <from>
                <xdr:col>4</xdr:col>
                <xdr:colOff>247650</xdr:colOff>
                <xdr:row>16</xdr:row>
                <xdr:rowOff>28575</xdr:rowOff>
              </from>
              <to>
                <xdr:col>6</xdr:col>
                <xdr:colOff>581025</xdr:colOff>
                <xdr:row>20</xdr:row>
                <xdr:rowOff>57150</xdr:rowOff>
              </to>
            </anchor>
          </objectPr>
        </oleObject>
      </mc:Choice>
      <mc:Fallback>
        <oleObject progId="Equation.3" shapeId="205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vypočítané</vt:lpstr>
      <vt:lpstr>vzorce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Jozef Palkovič</cp:lastModifiedBy>
  <dcterms:created xsi:type="dcterms:W3CDTF">2017-02-20T09:26:38Z</dcterms:created>
  <dcterms:modified xsi:type="dcterms:W3CDTF">2017-02-21T13:40:54Z</dcterms:modified>
</cp:coreProperties>
</file>