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Statistics A\3. Characteristics of variation, skewned and kurtosis\"/>
    </mc:Choice>
  </mc:AlternateContent>
  <bookViews>
    <workbookView xWindow="0" yWindow="0" windowWidth="15360" windowHeight="7650" activeTab="2"/>
  </bookViews>
  <sheets>
    <sheet name="DATA" sheetId="1" r:id="rId1"/>
    <sheet name="dicrete variable" sheetId="2" r:id="rId2"/>
    <sheet name="continuous variable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3" l="1"/>
  <c r="J20" i="3" s="1"/>
  <c r="J21" i="3" s="1"/>
  <c r="J22" i="3" s="1"/>
  <c r="J23" i="3" s="1"/>
  <c r="J24" i="3" s="1"/>
  <c r="J25" i="3" s="1"/>
  <c r="J18" i="3"/>
  <c r="J17" i="3"/>
  <c r="I19" i="3"/>
  <c r="I20" i="3" s="1"/>
  <c r="I21" i="3" s="1"/>
  <c r="I22" i="3" s="1"/>
  <c r="I23" i="3" s="1"/>
  <c r="I24" i="3" s="1"/>
  <c r="I25" i="3" s="1"/>
  <c r="I18" i="3"/>
  <c r="I17" i="3"/>
  <c r="H26" i="3"/>
  <c r="H18" i="3"/>
  <c r="H19" i="3"/>
  <c r="H20" i="3"/>
  <c r="H21" i="3"/>
  <c r="H22" i="3"/>
  <c r="H23" i="3"/>
  <c r="H24" i="3"/>
  <c r="H25" i="3"/>
  <c r="H17" i="3"/>
  <c r="G26" i="3"/>
  <c r="D19" i="3"/>
  <c r="E19" i="3" s="1"/>
  <c r="D20" i="3" s="1"/>
  <c r="E20" i="3" s="1"/>
  <c r="D21" i="3" s="1"/>
  <c r="E21" i="3" s="1"/>
  <c r="D22" i="3" s="1"/>
  <c r="E22" i="3" s="1"/>
  <c r="D23" i="3" s="1"/>
  <c r="E23" i="3" s="1"/>
  <c r="D24" i="3" s="1"/>
  <c r="E24" i="3" s="1"/>
  <c r="D25" i="3" s="1"/>
  <c r="E25" i="3" s="1"/>
  <c r="E18" i="3"/>
  <c r="D18" i="3"/>
  <c r="E17" i="3"/>
  <c r="D14" i="3"/>
  <c r="D13" i="3"/>
  <c r="D12" i="3"/>
  <c r="D11" i="3"/>
  <c r="D10" i="3"/>
  <c r="F16" i="2"/>
  <c r="F17" i="2" s="1"/>
  <c r="F18" i="2" s="1"/>
  <c r="F19" i="2" s="1"/>
  <c r="F20" i="2" s="1"/>
  <c r="D21" i="2"/>
  <c r="E16" i="2" s="1"/>
  <c r="E20" i="2" l="1"/>
  <c r="E19" i="2"/>
  <c r="E18" i="2"/>
  <c r="G16" i="2"/>
  <c r="E17" i="2"/>
  <c r="G17" i="2" s="1"/>
  <c r="G18" i="2" s="1"/>
  <c r="G19" i="2" s="1"/>
  <c r="G20" i="2" s="1"/>
  <c r="E21" i="2" l="1"/>
  <c r="C13" i="2" l="1"/>
  <c r="C12" i="2"/>
  <c r="C11" i="2"/>
</calcChain>
</file>

<file path=xl/comments1.xml><?xml version="1.0" encoding="utf-8"?>
<comments xmlns="http://schemas.openxmlformats.org/spreadsheetml/2006/main">
  <authors>
    <author>Martina Majorova</author>
  </authors>
  <commentList>
    <comment ref="B1" authorId="0" shapeId="0">
      <text>
        <r>
          <rPr>
            <b/>
            <sz val="8"/>
            <color indexed="81"/>
            <rFont val="Tahoma"/>
            <family val="2"/>
            <charset val="238"/>
          </rPr>
          <t>Martina Majorova:</t>
        </r>
        <r>
          <rPr>
            <sz val="8"/>
            <color indexed="81"/>
            <rFont val="Tahoma"/>
            <family val="2"/>
            <charset val="238"/>
          </rPr>
          <t xml:space="preserve">
M-male
F-female</t>
        </r>
      </text>
    </comment>
    <comment ref="C1" authorId="0" shapeId="0">
      <text>
        <r>
          <rPr>
            <b/>
            <sz val="8"/>
            <color indexed="81"/>
            <rFont val="Tahoma"/>
            <family val="2"/>
            <charset val="238"/>
          </rPr>
          <t>Martina Majorova:</t>
        </r>
        <r>
          <rPr>
            <sz val="8"/>
            <color indexed="81"/>
            <rFont val="Tahoma"/>
            <family val="2"/>
            <charset val="238"/>
          </rPr>
          <t xml:space="preserve">
PS-primary school
SS-secondary school
U-university</t>
        </r>
      </text>
    </comment>
    <comment ref="E1" authorId="0" shapeId="0">
      <text>
        <r>
          <rPr>
            <b/>
            <sz val="8"/>
            <color indexed="81"/>
            <rFont val="Tahoma"/>
            <family val="2"/>
            <charset val="238"/>
          </rPr>
          <t>Martina Majorova:</t>
        </r>
        <r>
          <rPr>
            <sz val="8"/>
            <color indexed="81"/>
            <rFont val="Tahoma"/>
            <family val="2"/>
            <charset val="238"/>
          </rPr>
          <t xml:space="preserve">
in years</t>
        </r>
      </text>
    </comment>
    <comment ref="F1" authorId="0" shapeId="0">
      <text>
        <r>
          <rPr>
            <b/>
            <sz val="8"/>
            <color indexed="81"/>
            <rFont val="Tahoma"/>
            <family val="2"/>
            <charset val="238"/>
          </rPr>
          <t>Martina Majorova:</t>
        </r>
        <r>
          <rPr>
            <sz val="8"/>
            <color indexed="81"/>
            <rFont val="Tahoma"/>
            <family val="2"/>
            <charset val="238"/>
          </rPr>
          <t xml:space="preserve">
in cm</t>
        </r>
      </text>
    </comment>
    <comment ref="G1" authorId="0" shapeId="0">
      <text>
        <r>
          <rPr>
            <b/>
            <sz val="8"/>
            <color indexed="81"/>
            <rFont val="Tahoma"/>
            <family val="2"/>
            <charset val="238"/>
          </rPr>
          <t>Martina Majorova:</t>
        </r>
        <r>
          <rPr>
            <sz val="8"/>
            <color indexed="81"/>
            <rFont val="Tahoma"/>
            <family val="2"/>
            <charset val="238"/>
          </rPr>
          <t xml:space="preserve">
in kg</t>
        </r>
      </text>
    </comment>
  </commentList>
</comments>
</file>

<file path=xl/comments2.xml><?xml version="1.0" encoding="utf-8"?>
<comments xmlns="http://schemas.openxmlformats.org/spreadsheetml/2006/main">
  <authors>
    <author>Martina Majorova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38"/>
          </rPr>
          <t>Martina Majorova:</t>
        </r>
        <r>
          <rPr>
            <sz val="8"/>
            <color indexed="81"/>
            <rFont val="Tahoma"/>
            <family val="2"/>
            <charset val="238"/>
          </rPr>
          <t xml:space="preserve">
in cm</t>
        </r>
      </text>
    </comment>
  </commentList>
</comments>
</file>

<file path=xl/sharedStrings.xml><?xml version="1.0" encoding="utf-8"?>
<sst xmlns="http://schemas.openxmlformats.org/spreadsheetml/2006/main" count="312" uniqueCount="62">
  <si>
    <t>ID</t>
  </si>
  <si>
    <t>GENDER</t>
  </si>
  <si>
    <t>EDUCATION</t>
  </si>
  <si>
    <t>DOMICILE</t>
  </si>
  <si>
    <t>AGE</t>
  </si>
  <si>
    <t>HEIGHT</t>
  </si>
  <si>
    <t>WEIGHT</t>
  </si>
  <si>
    <t>No. of FAMILY MEMBERS</t>
  </si>
  <si>
    <t>F</t>
  </si>
  <si>
    <t>U</t>
  </si>
  <si>
    <t>city</t>
  </si>
  <si>
    <t>M</t>
  </si>
  <si>
    <t>PS</t>
  </si>
  <si>
    <t>village</t>
  </si>
  <si>
    <t>SS</t>
  </si>
  <si>
    <t>Tasks:</t>
  </si>
  <si>
    <t>Calculate the descriptive statistics for the statistical attribute No. of FAMILY MEMBERS.</t>
  </si>
  <si>
    <t>n</t>
  </si>
  <si>
    <t>min</t>
  </si>
  <si>
    <t>max</t>
  </si>
  <si>
    <t>class</t>
  </si>
  <si>
    <t>Bin</t>
  </si>
  <si>
    <t>More</t>
  </si>
  <si>
    <t>Frequency</t>
  </si>
  <si>
    <t>ni</t>
  </si>
  <si>
    <t>fi</t>
  </si>
  <si>
    <t>Ni</t>
  </si>
  <si>
    <t>Fi</t>
  </si>
  <si>
    <t>Sum</t>
  </si>
  <si>
    <t>Calculate the descriptive statistics for the statistical attribute HEIGHT.</t>
  </si>
  <si>
    <t>m</t>
  </si>
  <si>
    <t>h</t>
  </si>
  <si>
    <t>interval</t>
  </si>
  <si>
    <t>LL</t>
  </si>
  <si>
    <t>UL</t>
  </si>
  <si>
    <t>sum</t>
  </si>
  <si>
    <t>1. Q1, Q2, Q3 and Q4</t>
  </si>
  <si>
    <t>2. mean, mode, median</t>
  </si>
  <si>
    <t>3. IQR, range, variance, standard deviation, coefficient of variation</t>
  </si>
  <si>
    <t>4. coefficient of skewness</t>
  </si>
  <si>
    <t>5. coefficient of kurtosis</t>
  </si>
  <si>
    <t>Q1</t>
  </si>
  <si>
    <t>Q2</t>
  </si>
  <si>
    <t>Q3</t>
  </si>
  <si>
    <t>Q4</t>
  </si>
  <si>
    <t>1)</t>
  </si>
  <si>
    <t>2)</t>
  </si>
  <si>
    <t>mean</t>
  </si>
  <si>
    <t>median</t>
  </si>
  <si>
    <t>mode</t>
  </si>
  <si>
    <t>3)</t>
  </si>
  <si>
    <t>IQR</t>
  </si>
  <si>
    <t>Range</t>
  </si>
  <si>
    <t xml:space="preserve"> = max - min</t>
  </si>
  <si>
    <t xml:space="preserve"> = Q3 - Q1</t>
  </si>
  <si>
    <t>variance</t>
  </si>
  <si>
    <t>standard deviation</t>
  </si>
  <si>
    <t>coefficient of variation</t>
  </si>
  <si>
    <t>4)</t>
  </si>
  <si>
    <t xml:space="preserve"> coefficient of skewness</t>
  </si>
  <si>
    <t>5)</t>
  </si>
  <si>
    <t>coefficient of kurtosis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</si>
</sst>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3" fillId="0" borderId="0" xfId="0" applyFont="1"/>
    <xf numFmtId="0" fontId="2" fillId="0" borderId="0" xfId="0" applyFont="1"/>
    <xf numFmtId="1" fontId="0" fillId="0" borderId="0" xfId="0" applyNumberFormat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3" xfId="0" applyFill="1" applyBorder="1" applyAlignment="1"/>
    <xf numFmtId="0" fontId="0" fillId="0" borderId="0" xfId="0" applyAlignment="1">
      <alignment horizontal="center"/>
    </xf>
    <xf numFmtId="9" fontId="0" fillId="0" borderId="0" xfId="1" applyFont="1"/>
    <xf numFmtId="9" fontId="0" fillId="0" borderId="0" xfId="0" applyNumberFormat="1"/>
    <xf numFmtId="0" fontId="2" fillId="3" borderId="0" xfId="0" applyFont="1" applyFill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9" fontId="2" fillId="0" borderId="0" xfId="1" applyFont="1"/>
    <xf numFmtId="0" fontId="0" fillId="0" borderId="15" xfId="0" applyFill="1" applyBorder="1" applyAlignment="1"/>
    <xf numFmtId="9" fontId="0" fillId="0" borderId="15" xfId="1" applyFont="1" applyBorder="1"/>
    <xf numFmtId="0" fontId="0" fillId="0" borderId="15" xfId="0" applyBorder="1"/>
    <xf numFmtId="9" fontId="0" fillId="0" borderId="15" xfId="0" applyNumberFormat="1" applyBorder="1"/>
    <xf numFmtId="0" fontId="0" fillId="0" borderId="0" xfId="0" applyFill="1"/>
    <xf numFmtId="0" fontId="2" fillId="0" borderId="0" xfId="0" applyFont="1" applyFill="1"/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3" borderId="1" xfId="0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186856</xdr:colOff>
      <xdr:row>26</xdr:row>
      <xdr:rowOff>125802</xdr:rowOff>
    </xdr:from>
    <xdr:to>
      <xdr:col>5</xdr:col>
      <xdr:colOff>447316</xdr:colOff>
      <xdr:row>28</xdr:row>
      <xdr:rowOff>80872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8578" y="5094977"/>
          <a:ext cx="961356" cy="35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197689</xdr:colOff>
      <xdr:row>32</xdr:row>
      <xdr:rowOff>76141</xdr:rowOff>
    </xdr:from>
    <xdr:to>
      <xdr:col>8</xdr:col>
      <xdr:colOff>503208</xdr:colOff>
      <xdr:row>34</xdr:row>
      <xdr:rowOff>69910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1345" y="6213476"/>
          <a:ext cx="1527594" cy="380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206673</xdr:colOff>
      <xdr:row>34</xdr:row>
      <xdr:rowOff>125802</xdr:rowOff>
    </xdr:from>
    <xdr:to>
      <xdr:col>7</xdr:col>
      <xdr:colOff>171407</xdr:colOff>
      <xdr:row>35</xdr:row>
      <xdr:rowOff>186726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0329" y="6658514"/>
          <a:ext cx="575771" cy="258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215660</xdr:colOff>
      <xdr:row>36</xdr:row>
      <xdr:rowOff>107830</xdr:rowOff>
    </xdr:from>
    <xdr:to>
      <xdr:col>8</xdr:col>
      <xdr:colOff>38171</xdr:colOff>
      <xdr:row>38</xdr:row>
      <xdr:rowOff>56611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9316" y="7035920"/>
          <a:ext cx="1044586" cy="344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179717</xdr:colOff>
      <xdr:row>38</xdr:row>
      <xdr:rowOff>71887</xdr:rowOff>
    </xdr:from>
    <xdr:to>
      <xdr:col>8</xdr:col>
      <xdr:colOff>557842</xdr:colOff>
      <xdr:row>40</xdr:row>
      <xdr:rowOff>76201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3373" y="7395354"/>
          <a:ext cx="1600200" cy="399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188702</xdr:colOff>
      <xdr:row>41</xdr:row>
      <xdr:rowOff>44929</xdr:rowOff>
    </xdr:from>
    <xdr:to>
      <xdr:col>9</xdr:col>
      <xdr:colOff>218896</xdr:colOff>
      <xdr:row>43</xdr:row>
      <xdr:rowOff>43777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2358" y="7952476"/>
          <a:ext cx="1863307" cy="394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186856</xdr:colOff>
      <xdr:row>31</xdr:row>
      <xdr:rowOff>125802</xdr:rowOff>
    </xdr:from>
    <xdr:to>
      <xdr:col>6</xdr:col>
      <xdr:colOff>447316</xdr:colOff>
      <xdr:row>33</xdr:row>
      <xdr:rowOff>80872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0131" y="5145477"/>
          <a:ext cx="965310" cy="355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197689</xdr:colOff>
      <xdr:row>37</xdr:row>
      <xdr:rowOff>76141</xdr:rowOff>
    </xdr:from>
    <xdr:to>
      <xdr:col>9</xdr:col>
      <xdr:colOff>503208</xdr:colOff>
      <xdr:row>39</xdr:row>
      <xdr:rowOff>69910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5414" y="6276916"/>
          <a:ext cx="1524719" cy="393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206673</xdr:colOff>
      <xdr:row>39</xdr:row>
      <xdr:rowOff>125802</xdr:rowOff>
    </xdr:from>
    <xdr:to>
      <xdr:col>8</xdr:col>
      <xdr:colOff>171407</xdr:colOff>
      <xdr:row>40</xdr:row>
      <xdr:rowOff>186726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4398" y="6726627"/>
          <a:ext cx="574334" cy="260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215660</xdr:colOff>
      <xdr:row>41</xdr:row>
      <xdr:rowOff>107830</xdr:rowOff>
    </xdr:from>
    <xdr:to>
      <xdr:col>9</xdr:col>
      <xdr:colOff>38171</xdr:colOff>
      <xdr:row>43</xdr:row>
      <xdr:rowOff>56611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3385" y="7108705"/>
          <a:ext cx="1041711" cy="348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179717</xdr:colOff>
      <xdr:row>43</xdr:row>
      <xdr:rowOff>71887</xdr:rowOff>
    </xdr:from>
    <xdr:to>
      <xdr:col>9</xdr:col>
      <xdr:colOff>557842</xdr:colOff>
      <xdr:row>45</xdr:row>
      <xdr:rowOff>76201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7442" y="7472812"/>
          <a:ext cx="1597325" cy="404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188702</xdr:colOff>
      <xdr:row>46</xdr:row>
      <xdr:rowOff>44929</xdr:rowOff>
    </xdr:from>
    <xdr:to>
      <xdr:col>10</xdr:col>
      <xdr:colOff>218896</xdr:colOff>
      <xdr:row>48</xdr:row>
      <xdr:rowOff>43777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427" y="8036404"/>
          <a:ext cx="1858994" cy="398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247650</xdr:colOff>
      <xdr:row>25</xdr:row>
      <xdr:rowOff>133350</xdr:rowOff>
    </xdr:from>
    <xdr:to>
      <xdr:col>17</xdr:col>
      <xdr:colOff>285750</xdr:colOff>
      <xdr:row>31</xdr:row>
      <xdr:rowOff>133350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7505700" y="4924425"/>
              <a:ext cx="3086100" cy="11906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k-SK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– lower limit of mode interval</a:t>
              </a:r>
            </a:p>
            <a:p>
              <a:r>
                <a:rPr lang="sk-SK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 – width of mode interval</a:t>
              </a: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sk-SK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sk-SK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𝑑</m:t>
                      </m:r>
                    </m:e>
                    <m:sub>
                      <m:r>
                        <a:rPr lang="sk-SK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0</m:t>
                      </m:r>
                    </m:sub>
                  </m:sSub>
                </m:oMath>
              </a14:m>
              <a:r>
                <a:rPr lang="sk-SK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difference in absolute frequencies of mod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</a:t>
              </a:r>
              <a:r>
                <a:rPr lang="sk-SK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interval and previous interva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</a:t>
              </a: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sk-SK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sk-SK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𝑑</m:t>
                      </m:r>
                    </m:e>
                    <m:sub>
                      <m:r>
                        <a:rPr lang="sk-SK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</m:sub>
                  </m:sSub>
                </m:oMath>
              </a14:m>
              <a:r>
                <a:rPr lang="sk-SK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-difference in absolute frequencies of mod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</a:t>
              </a:r>
              <a:r>
                <a:rPr lang="sk-SK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interval and following</a:t>
              </a:r>
              <a:r>
                <a:rPr lang="sk-SK">
                  <a:effectLst/>
                </a:rPr>
                <a:t> interval</a:t>
              </a:r>
              <a:endParaRPr lang="sk-SK" sz="1100"/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7505700" y="4924425"/>
              <a:ext cx="3086100" cy="11906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k-SK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– lower limit of mode interval</a:t>
              </a:r>
            </a:p>
            <a:p>
              <a:r>
                <a:rPr lang="sk-SK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 – width of mode interval</a:t>
              </a:r>
            </a:p>
            <a:p>
              <a:r>
                <a:rPr lang="sk-SK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𝑑_0</a:t>
              </a:r>
              <a:r>
                <a:rPr lang="sk-SK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difference in absolute frequencies of mod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</a:t>
              </a:r>
              <a:r>
                <a:rPr lang="sk-SK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interval and previous interva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</a:t>
              </a:r>
            </a:p>
            <a:p>
              <a:r>
                <a:rPr lang="sk-SK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𝑑_1</a:t>
              </a:r>
              <a:r>
                <a:rPr lang="sk-SK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-difference in absolute frequencies of mod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</a:t>
              </a:r>
              <a:r>
                <a:rPr lang="sk-SK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interval and following</a:t>
              </a:r>
              <a:r>
                <a:rPr lang="sk-SK">
                  <a:effectLst/>
                </a:rPr>
                <a:t> interval</a:t>
              </a:r>
              <a:endParaRPr lang="sk-SK" sz="1100"/>
            </a:p>
          </xdr:txBody>
        </xdr:sp>
      </mc:Fallback>
    </mc:AlternateContent>
    <xdr:clientData/>
  </xdr:twoCellAnchor>
  <xdr:twoCellAnchor>
    <xdr:from>
      <xdr:col>10</xdr:col>
      <xdr:colOff>57150</xdr:colOff>
      <xdr:row>27</xdr:row>
      <xdr:rowOff>95250</xdr:rowOff>
    </xdr:from>
    <xdr:to>
      <xdr:col>12</xdr:col>
      <xdr:colOff>38100</xdr:colOff>
      <xdr:row>29</xdr:row>
      <xdr:rowOff>100159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276850"/>
          <a:ext cx="1200150" cy="404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247650</xdr:colOff>
      <xdr:row>32</xdr:row>
      <xdr:rowOff>9525</xdr:rowOff>
    </xdr:from>
    <xdr:to>
      <xdr:col>17</xdr:col>
      <xdr:colOff>123825</xdr:colOff>
      <xdr:row>39</xdr:row>
      <xdr:rowOff>47625</xdr:rowOff>
    </xdr:to>
    <xdr:sp macro="" textlink="">
      <xdr:nvSpPr>
        <xdr:cNvPr id="13" name="TextBox 12"/>
        <xdr:cNvSpPr txBox="1"/>
      </xdr:nvSpPr>
      <xdr:spPr>
        <a:xfrm>
          <a:off x="7505700" y="6191250"/>
          <a:ext cx="2924175" cy="143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– lower limit of median interval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– width of median interval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- absolute frequency of median interval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-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sum of the absolute frequencies of all intervals after the median interval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- the sum of the absolute frequencies of all intervals before the median interval</a:t>
          </a:r>
          <a:endParaRPr lang="sk-SK" sz="1100"/>
        </a:p>
      </xdr:txBody>
    </xdr:sp>
    <xdr:clientData/>
  </xdr:twoCellAnchor>
  <xdr:twoCellAnchor>
    <xdr:from>
      <xdr:col>10</xdr:col>
      <xdr:colOff>4082</xdr:colOff>
      <xdr:row>32</xdr:row>
      <xdr:rowOff>142876</xdr:rowOff>
    </xdr:from>
    <xdr:to>
      <xdr:col>12</xdr:col>
      <xdr:colOff>180975</xdr:colOff>
      <xdr:row>34</xdr:row>
      <xdr:rowOff>104776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2932" y="6324601"/>
          <a:ext cx="1396093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3"/>
  <sheetViews>
    <sheetView workbookViewId="0">
      <selection activeCell="F1" sqref="F1:F1048576"/>
    </sheetView>
  </sheetViews>
  <sheetFormatPr defaultRowHeight="15" x14ac:dyDescent="0.25"/>
  <cols>
    <col min="1" max="1" width="7.28515625" customWidth="1"/>
    <col min="2" max="2" width="8.140625" bestFit="1" customWidth="1"/>
    <col min="3" max="3" width="11.42578125" customWidth="1"/>
    <col min="4" max="4" width="9.42578125" bestFit="1" customWidth="1"/>
    <col min="5" max="5" width="7.28515625" customWidth="1"/>
    <col min="6" max="6" width="8.28515625" customWidth="1"/>
    <col min="7" max="7" width="8.42578125" customWidth="1"/>
    <col min="8" max="8" width="22.7109375" bestFit="1" customWidth="1"/>
  </cols>
  <sheetData>
    <row r="1" spans="1:8" ht="15.75" thickBot="1" x14ac:dyDescent="0.3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3" t="s">
        <v>7</v>
      </c>
    </row>
    <row r="2" spans="1:8" x14ac:dyDescent="0.25">
      <c r="A2" s="4">
        <v>1</v>
      </c>
      <c r="B2" s="5" t="s">
        <v>8</v>
      </c>
      <c r="C2" s="5" t="s">
        <v>9</v>
      </c>
      <c r="D2" s="5" t="s">
        <v>10</v>
      </c>
      <c r="E2" s="5">
        <v>18</v>
      </c>
      <c r="F2" s="5">
        <v>158</v>
      </c>
      <c r="G2" s="5">
        <v>50</v>
      </c>
      <c r="H2" s="6">
        <v>4</v>
      </c>
    </row>
    <row r="3" spans="1:8" x14ac:dyDescent="0.25">
      <c r="A3" s="7">
        <v>2</v>
      </c>
      <c r="B3" s="8" t="s">
        <v>8</v>
      </c>
      <c r="C3" s="8" t="s">
        <v>9</v>
      </c>
      <c r="D3" s="8" t="s">
        <v>10</v>
      </c>
      <c r="E3" s="8">
        <v>18</v>
      </c>
      <c r="F3" s="8">
        <v>169</v>
      </c>
      <c r="G3" s="8">
        <v>60</v>
      </c>
      <c r="H3" s="9">
        <v>2.5524155400250255</v>
      </c>
    </row>
    <row r="4" spans="1:8" x14ac:dyDescent="0.25">
      <c r="A4" s="7">
        <v>3</v>
      </c>
      <c r="B4" s="8" t="s">
        <v>11</v>
      </c>
      <c r="C4" s="8" t="s">
        <v>9</v>
      </c>
      <c r="D4" s="8" t="s">
        <v>10</v>
      </c>
      <c r="E4" s="8">
        <v>18</v>
      </c>
      <c r="F4" s="8">
        <v>185</v>
      </c>
      <c r="G4" s="8">
        <v>80</v>
      </c>
      <c r="H4" s="9">
        <v>2.8612628559221163</v>
      </c>
    </row>
    <row r="5" spans="1:8" x14ac:dyDescent="0.25">
      <c r="A5" s="7">
        <v>4</v>
      </c>
      <c r="B5" s="8" t="s">
        <v>11</v>
      </c>
      <c r="C5" s="8" t="s">
        <v>12</v>
      </c>
      <c r="D5" s="8" t="s">
        <v>10</v>
      </c>
      <c r="E5" s="8">
        <v>18</v>
      </c>
      <c r="F5" s="8">
        <v>184</v>
      </c>
      <c r="G5" s="8">
        <v>75</v>
      </c>
      <c r="H5" s="9">
        <v>4</v>
      </c>
    </row>
    <row r="6" spans="1:8" x14ac:dyDescent="0.25">
      <c r="A6" s="7">
        <v>5</v>
      </c>
      <c r="B6" s="8" t="s">
        <v>11</v>
      </c>
      <c r="C6" s="8" t="s">
        <v>12</v>
      </c>
      <c r="D6" s="8" t="s">
        <v>13</v>
      </c>
      <c r="E6" s="8">
        <v>20</v>
      </c>
      <c r="F6" s="8">
        <v>174</v>
      </c>
      <c r="G6" s="8">
        <v>72</v>
      </c>
      <c r="H6" s="9">
        <v>2.9935605945005643</v>
      </c>
    </row>
    <row r="7" spans="1:8" x14ac:dyDescent="0.25">
      <c r="A7" s="7">
        <v>6</v>
      </c>
      <c r="B7" s="8" t="s">
        <v>11</v>
      </c>
      <c r="C7" s="8" t="s">
        <v>9</v>
      </c>
      <c r="D7" s="8" t="s">
        <v>13</v>
      </c>
      <c r="E7" s="8">
        <v>19</v>
      </c>
      <c r="F7" s="8">
        <v>191</v>
      </c>
      <c r="G7" s="8">
        <v>89</v>
      </c>
      <c r="H7" s="9">
        <v>2.7881710257271037</v>
      </c>
    </row>
    <row r="8" spans="1:8" x14ac:dyDescent="0.25">
      <c r="A8" s="7">
        <v>7</v>
      </c>
      <c r="B8" s="8" t="s">
        <v>11</v>
      </c>
      <c r="C8" s="8" t="s">
        <v>14</v>
      </c>
      <c r="D8" s="8" t="s">
        <v>10</v>
      </c>
      <c r="E8" s="8">
        <v>20</v>
      </c>
      <c r="F8" s="8">
        <v>185</v>
      </c>
      <c r="G8" s="8">
        <v>77</v>
      </c>
      <c r="H8" s="9">
        <v>3.5656300546281323</v>
      </c>
    </row>
    <row r="9" spans="1:8" x14ac:dyDescent="0.25">
      <c r="A9" s="7">
        <v>8</v>
      </c>
      <c r="B9" s="8" t="s">
        <v>8</v>
      </c>
      <c r="C9" s="8" t="s">
        <v>14</v>
      </c>
      <c r="D9" s="8" t="s">
        <v>10</v>
      </c>
      <c r="E9" s="8">
        <v>19</v>
      </c>
      <c r="F9" s="8">
        <v>164</v>
      </c>
      <c r="G9" s="8">
        <v>47</v>
      </c>
      <c r="H9" s="9">
        <v>3.3051545762504957</v>
      </c>
    </row>
    <row r="10" spans="1:8" x14ac:dyDescent="0.25">
      <c r="A10" s="7">
        <v>9</v>
      </c>
      <c r="B10" s="8" t="s">
        <v>8</v>
      </c>
      <c r="C10" s="8" t="s">
        <v>14</v>
      </c>
      <c r="D10" s="8" t="s">
        <v>10</v>
      </c>
      <c r="E10" s="8">
        <v>18</v>
      </c>
      <c r="F10" s="8">
        <v>173</v>
      </c>
      <c r="G10" s="8">
        <v>65</v>
      </c>
      <c r="H10" s="9">
        <v>4</v>
      </c>
    </row>
    <row r="11" spans="1:8" x14ac:dyDescent="0.25">
      <c r="A11" s="7">
        <v>10</v>
      </c>
      <c r="B11" s="8" t="s">
        <v>8</v>
      </c>
      <c r="C11" s="8" t="s">
        <v>14</v>
      </c>
      <c r="D11" s="8" t="s">
        <v>13</v>
      </c>
      <c r="E11" s="8">
        <v>19</v>
      </c>
      <c r="F11" s="8">
        <v>154</v>
      </c>
      <c r="G11" s="8">
        <v>52</v>
      </c>
      <c r="H11" s="9">
        <v>1.6696676534318065</v>
      </c>
    </row>
    <row r="12" spans="1:8" x14ac:dyDescent="0.25">
      <c r="A12" s="7">
        <v>11</v>
      </c>
      <c r="B12" s="8" t="s">
        <v>8</v>
      </c>
      <c r="C12" s="8" t="s">
        <v>14</v>
      </c>
      <c r="D12" s="8" t="s">
        <v>13</v>
      </c>
      <c r="E12" s="8">
        <v>19</v>
      </c>
      <c r="F12" s="8">
        <v>178</v>
      </c>
      <c r="G12" s="8">
        <v>78</v>
      </c>
      <c r="H12" s="9">
        <v>1.7744987334818569</v>
      </c>
    </row>
    <row r="13" spans="1:8" x14ac:dyDescent="0.25">
      <c r="A13" s="7">
        <v>12</v>
      </c>
      <c r="B13" s="8" t="s">
        <v>11</v>
      </c>
      <c r="C13" s="8" t="s">
        <v>9</v>
      </c>
      <c r="D13" s="8" t="s">
        <v>13</v>
      </c>
      <c r="E13" s="8">
        <v>18</v>
      </c>
      <c r="F13" s="8">
        <v>176</v>
      </c>
      <c r="G13" s="8">
        <v>74</v>
      </c>
      <c r="H13" s="9">
        <v>2.4871059297463911</v>
      </c>
    </row>
    <row r="14" spans="1:8" x14ac:dyDescent="0.25">
      <c r="A14" s="7">
        <v>13</v>
      </c>
      <c r="B14" s="8" t="s">
        <v>11</v>
      </c>
      <c r="C14" s="8" t="s">
        <v>9</v>
      </c>
      <c r="D14" s="8" t="s">
        <v>13</v>
      </c>
      <c r="E14" s="8">
        <v>18</v>
      </c>
      <c r="F14" s="8">
        <v>186</v>
      </c>
      <c r="G14" s="8">
        <v>81</v>
      </c>
      <c r="H14" s="9">
        <v>3.6240730002746666</v>
      </c>
    </row>
    <row r="15" spans="1:8" x14ac:dyDescent="0.25">
      <c r="A15" s="7">
        <v>14</v>
      </c>
      <c r="B15" s="8" t="s">
        <v>11</v>
      </c>
      <c r="C15" s="8" t="s">
        <v>9</v>
      </c>
      <c r="D15" s="8" t="s">
        <v>10</v>
      </c>
      <c r="E15" s="8">
        <v>19</v>
      </c>
      <c r="F15" s="8">
        <v>195</v>
      </c>
      <c r="G15" s="8">
        <v>79</v>
      </c>
      <c r="H15" s="9">
        <v>3.8241218298898283</v>
      </c>
    </row>
    <row r="16" spans="1:8" x14ac:dyDescent="0.25">
      <c r="A16" s="7">
        <v>15</v>
      </c>
      <c r="B16" s="8" t="s">
        <v>11</v>
      </c>
      <c r="C16" s="8" t="s">
        <v>9</v>
      </c>
      <c r="D16" s="8" t="s">
        <v>10</v>
      </c>
      <c r="E16" s="8">
        <v>19</v>
      </c>
      <c r="F16" s="8">
        <v>180</v>
      </c>
      <c r="G16" s="8">
        <v>75</v>
      </c>
      <c r="H16" s="9">
        <v>4.5860164189580983</v>
      </c>
    </row>
    <row r="17" spans="1:8" x14ac:dyDescent="0.25">
      <c r="A17" s="7">
        <v>16</v>
      </c>
      <c r="B17" s="8" t="s">
        <v>8</v>
      </c>
      <c r="C17" s="8" t="s">
        <v>9</v>
      </c>
      <c r="D17" s="8" t="s">
        <v>10</v>
      </c>
      <c r="E17" s="8">
        <v>18</v>
      </c>
      <c r="F17" s="8">
        <v>164</v>
      </c>
      <c r="G17" s="8">
        <v>52</v>
      </c>
      <c r="H17" s="9">
        <v>4.1296121097445599</v>
      </c>
    </row>
    <row r="18" spans="1:8" x14ac:dyDescent="0.25">
      <c r="A18" s="7">
        <v>17</v>
      </c>
      <c r="B18" s="8" t="s">
        <v>8</v>
      </c>
      <c r="C18" s="8" t="s">
        <v>9</v>
      </c>
      <c r="D18" s="8" t="s">
        <v>10</v>
      </c>
      <c r="E18" s="8">
        <v>20</v>
      </c>
      <c r="F18" s="8">
        <v>169</v>
      </c>
      <c r="G18" s="8">
        <v>54</v>
      </c>
      <c r="H18" s="9">
        <v>4.7648548844874412</v>
      </c>
    </row>
    <row r="19" spans="1:8" x14ac:dyDescent="0.25">
      <c r="A19" s="7">
        <v>18</v>
      </c>
      <c r="B19" s="8" t="s">
        <v>11</v>
      </c>
      <c r="C19" s="8" t="s">
        <v>9</v>
      </c>
      <c r="D19" s="8" t="s">
        <v>13</v>
      </c>
      <c r="E19" s="8">
        <v>19</v>
      </c>
      <c r="F19" s="8">
        <v>184</v>
      </c>
      <c r="G19" s="8">
        <v>77</v>
      </c>
      <c r="H19" s="9">
        <v>3.2998138370921963</v>
      </c>
    </row>
    <row r="20" spans="1:8" x14ac:dyDescent="0.25">
      <c r="A20" s="7">
        <v>19</v>
      </c>
      <c r="B20" s="8" t="s">
        <v>11</v>
      </c>
      <c r="C20" s="8" t="s">
        <v>12</v>
      </c>
      <c r="D20" s="8" t="s">
        <v>13</v>
      </c>
      <c r="E20" s="8">
        <v>18</v>
      </c>
      <c r="F20" s="8">
        <v>186</v>
      </c>
      <c r="G20" s="8">
        <v>95</v>
      </c>
      <c r="H20" s="9">
        <v>4.1538743247779779</v>
      </c>
    </row>
    <row r="21" spans="1:8" x14ac:dyDescent="0.25">
      <c r="A21" s="7">
        <v>20</v>
      </c>
      <c r="B21" s="8" t="s">
        <v>11</v>
      </c>
      <c r="C21" s="8" t="s">
        <v>14</v>
      </c>
      <c r="D21" s="8" t="s">
        <v>13</v>
      </c>
      <c r="E21" s="8">
        <v>18</v>
      </c>
      <c r="F21" s="8">
        <v>183</v>
      </c>
      <c r="G21" s="8">
        <v>70</v>
      </c>
      <c r="H21" s="9">
        <v>1.3733329264198737</v>
      </c>
    </row>
    <row r="22" spans="1:8" x14ac:dyDescent="0.25">
      <c r="A22" s="7">
        <v>21</v>
      </c>
      <c r="B22" s="8" t="s">
        <v>11</v>
      </c>
      <c r="C22" s="8" t="s">
        <v>12</v>
      </c>
      <c r="D22" s="8" t="s">
        <v>10</v>
      </c>
      <c r="E22" s="8">
        <v>18</v>
      </c>
      <c r="F22" s="8">
        <v>176</v>
      </c>
      <c r="G22" s="8">
        <v>70</v>
      </c>
      <c r="H22" s="9">
        <v>1</v>
      </c>
    </row>
    <row r="23" spans="1:8" x14ac:dyDescent="0.25">
      <c r="A23" s="7">
        <v>22</v>
      </c>
      <c r="B23" s="8" t="s">
        <v>11</v>
      </c>
      <c r="C23" s="8" t="s">
        <v>12</v>
      </c>
      <c r="D23" s="8" t="s">
        <v>10</v>
      </c>
      <c r="E23" s="8">
        <v>19</v>
      </c>
      <c r="F23" s="8">
        <v>187</v>
      </c>
      <c r="G23" s="8">
        <v>84</v>
      </c>
      <c r="H23" s="9">
        <v>3.6991485335856193</v>
      </c>
    </row>
    <row r="24" spans="1:8" x14ac:dyDescent="0.25">
      <c r="A24" s="7">
        <v>23</v>
      </c>
      <c r="B24" s="8" t="s">
        <v>8</v>
      </c>
      <c r="C24" s="8" t="s">
        <v>12</v>
      </c>
      <c r="D24" s="8" t="s">
        <v>10</v>
      </c>
      <c r="E24" s="8">
        <v>18</v>
      </c>
      <c r="F24" s="8">
        <v>173</v>
      </c>
      <c r="G24" s="8">
        <v>68</v>
      </c>
      <c r="H24" s="9">
        <v>2.9151280251472516</v>
      </c>
    </row>
    <row r="25" spans="1:8" x14ac:dyDescent="0.25">
      <c r="A25" s="7">
        <v>24</v>
      </c>
      <c r="B25" s="8" t="s">
        <v>8</v>
      </c>
      <c r="C25" s="8" t="s">
        <v>12</v>
      </c>
      <c r="D25" s="8" t="s">
        <v>13</v>
      </c>
      <c r="E25" s="8">
        <v>19</v>
      </c>
      <c r="F25" s="8">
        <v>170</v>
      </c>
      <c r="G25" s="8">
        <v>60</v>
      </c>
      <c r="H25" s="9">
        <v>4.6732993560594496</v>
      </c>
    </row>
    <row r="26" spans="1:8" x14ac:dyDescent="0.25">
      <c r="A26" s="7">
        <v>25</v>
      </c>
      <c r="B26" s="8" t="s">
        <v>8</v>
      </c>
      <c r="C26" s="8" t="s">
        <v>9</v>
      </c>
      <c r="D26" s="8" t="s">
        <v>13</v>
      </c>
      <c r="E26" s="8">
        <v>18</v>
      </c>
      <c r="F26" s="8">
        <v>160</v>
      </c>
      <c r="G26" s="8">
        <v>50</v>
      </c>
      <c r="H26" s="9">
        <v>3.3567308572649313</v>
      </c>
    </row>
    <row r="27" spans="1:8" x14ac:dyDescent="0.25">
      <c r="A27" s="7">
        <v>26</v>
      </c>
      <c r="B27" s="8" t="s">
        <v>8</v>
      </c>
      <c r="C27" s="8" t="s">
        <v>9</v>
      </c>
      <c r="D27" s="8" t="s">
        <v>13</v>
      </c>
      <c r="E27" s="8">
        <v>18</v>
      </c>
      <c r="F27" s="8">
        <v>168</v>
      </c>
      <c r="G27" s="8">
        <v>58</v>
      </c>
      <c r="H27" s="9">
        <v>1.4070558793908505</v>
      </c>
    </row>
    <row r="28" spans="1:8" x14ac:dyDescent="0.25">
      <c r="A28" s="7">
        <v>27</v>
      </c>
      <c r="B28" s="8" t="s">
        <v>8</v>
      </c>
      <c r="C28" s="8" t="s">
        <v>9</v>
      </c>
      <c r="D28" s="8" t="s">
        <v>10</v>
      </c>
      <c r="E28" s="8">
        <v>18</v>
      </c>
      <c r="F28" s="8">
        <v>168</v>
      </c>
      <c r="G28" s="8">
        <v>62</v>
      </c>
      <c r="H28" s="9">
        <v>4.5307779168065432</v>
      </c>
    </row>
    <row r="29" spans="1:8" x14ac:dyDescent="0.25">
      <c r="A29" s="7">
        <v>28</v>
      </c>
      <c r="B29" s="8" t="s">
        <v>11</v>
      </c>
      <c r="C29" s="8" t="s">
        <v>9</v>
      </c>
      <c r="D29" s="8" t="s">
        <v>10</v>
      </c>
      <c r="E29" s="8">
        <v>20</v>
      </c>
      <c r="F29" s="8">
        <v>182</v>
      </c>
      <c r="G29" s="8">
        <v>70</v>
      </c>
      <c r="H29" s="9">
        <v>2.1018097476119264</v>
      </c>
    </row>
    <row r="30" spans="1:8" x14ac:dyDescent="0.25">
      <c r="A30" s="7">
        <v>29</v>
      </c>
      <c r="B30" s="8" t="s">
        <v>11</v>
      </c>
      <c r="C30" s="8" t="s">
        <v>9</v>
      </c>
      <c r="D30" s="8" t="s">
        <v>10</v>
      </c>
      <c r="E30" s="8">
        <v>20</v>
      </c>
      <c r="F30" s="8">
        <v>172</v>
      </c>
      <c r="G30" s="8">
        <v>57</v>
      </c>
      <c r="H30" s="9">
        <v>4.7610400708029417</v>
      </c>
    </row>
    <row r="31" spans="1:8" x14ac:dyDescent="0.25">
      <c r="A31" s="7">
        <v>30</v>
      </c>
      <c r="B31" s="8" t="s">
        <v>8</v>
      </c>
      <c r="C31" s="8" t="s">
        <v>14</v>
      </c>
      <c r="D31" s="8" t="s">
        <v>10</v>
      </c>
      <c r="E31" s="8">
        <v>18</v>
      </c>
      <c r="F31" s="8">
        <v>160</v>
      </c>
      <c r="G31" s="8">
        <v>54</v>
      </c>
      <c r="H31" s="9">
        <v>4.5706045716727193</v>
      </c>
    </row>
    <row r="32" spans="1:8" x14ac:dyDescent="0.25">
      <c r="A32" s="7">
        <v>31</v>
      </c>
      <c r="B32" s="8" t="s">
        <v>11</v>
      </c>
      <c r="C32" s="8" t="s">
        <v>14</v>
      </c>
      <c r="D32" s="8" t="s">
        <v>10</v>
      </c>
      <c r="E32" s="8">
        <v>18</v>
      </c>
      <c r="F32" s="8">
        <v>182</v>
      </c>
      <c r="G32" s="8">
        <v>80</v>
      </c>
      <c r="H32" s="9">
        <v>2.5701162755211038</v>
      </c>
    </row>
    <row r="33" spans="1:8" x14ac:dyDescent="0.25">
      <c r="A33" s="7">
        <v>32</v>
      </c>
      <c r="B33" s="8" t="s">
        <v>11</v>
      </c>
      <c r="C33" s="8" t="s">
        <v>14</v>
      </c>
      <c r="D33" s="8" t="s">
        <v>10</v>
      </c>
      <c r="E33" s="8">
        <v>18</v>
      </c>
      <c r="F33" s="8">
        <v>180</v>
      </c>
      <c r="G33" s="8">
        <v>65</v>
      </c>
      <c r="H33" s="9">
        <v>1.4206366161076691</v>
      </c>
    </row>
    <row r="34" spans="1:8" x14ac:dyDescent="0.25">
      <c r="A34" s="7">
        <v>33</v>
      </c>
      <c r="B34" s="8" t="s">
        <v>11</v>
      </c>
      <c r="C34" s="8" t="s">
        <v>14</v>
      </c>
      <c r="D34" s="8" t="s">
        <v>13</v>
      </c>
      <c r="E34" s="8">
        <v>18</v>
      </c>
      <c r="F34" s="8">
        <v>178</v>
      </c>
      <c r="G34" s="8">
        <v>50</v>
      </c>
      <c r="H34" s="9">
        <v>3.4182256538590656</v>
      </c>
    </row>
    <row r="35" spans="1:8" x14ac:dyDescent="0.25">
      <c r="A35" s="7">
        <v>34</v>
      </c>
      <c r="B35" s="8" t="s">
        <v>11</v>
      </c>
      <c r="C35" s="8" t="s">
        <v>14</v>
      </c>
      <c r="D35" s="8" t="s">
        <v>13</v>
      </c>
      <c r="E35" s="8">
        <v>19</v>
      </c>
      <c r="F35" s="8">
        <v>180</v>
      </c>
      <c r="G35" s="8">
        <v>65</v>
      </c>
      <c r="H35" s="9">
        <v>4</v>
      </c>
    </row>
    <row r="36" spans="1:8" x14ac:dyDescent="0.25">
      <c r="A36" s="7">
        <v>35</v>
      </c>
      <c r="B36" s="8" t="s">
        <v>11</v>
      </c>
      <c r="C36" s="8" t="s">
        <v>9</v>
      </c>
      <c r="D36" s="8" t="s">
        <v>10</v>
      </c>
      <c r="E36" s="8">
        <v>18</v>
      </c>
      <c r="F36" s="8">
        <v>172</v>
      </c>
      <c r="G36" s="8">
        <v>68</v>
      </c>
      <c r="H36" s="9">
        <v>1.4709921567430648</v>
      </c>
    </row>
    <row r="37" spans="1:8" x14ac:dyDescent="0.25">
      <c r="A37" s="7">
        <v>36</v>
      </c>
      <c r="B37" s="8" t="s">
        <v>11</v>
      </c>
      <c r="C37" s="8" t="s">
        <v>12</v>
      </c>
      <c r="D37" s="8" t="s">
        <v>10</v>
      </c>
      <c r="E37" s="8">
        <v>20</v>
      </c>
      <c r="F37" s="8">
        <v>182</v>
      </c>
      <c r="G37" s="8">
        <v>100</v>
      </c>
      <c r="H37" s="9">
        <v>1</v>
      </c>
    </row>
    <row r="38" spans="1:8" x14ac:dyDescent="0.25">
      <c r="A38" s="7">
        <v>37</v>
      </c>
      <c r="B38" s="8" t="s">
        <v>8</v>
      </c>
      <c r="C38" s="8" t="s">
        <v>9</v>
      </c>
      <c r="D38" s="8" t="s">
        <v>10</v>
      </c>
      <c r="E38" s="8">
        <v>18</v>
      </c>
      <c r="F38" s="8">
        <v>158</v>
      </c>
      <c r="G38" s="8">
        <v>50</v>
      </c>
      <c r="H38" s="9">
        <v>3.0933561204870754</v>
      </c>
    </row>
    <row r="39" spans="1:8" x14ac:dyDescent="0.25">
      <c r="A39" s="7">
        <v>38</v>
      </c>
      <c r="B39" s="8" t="s">
        <v>8</v>
      </c>
      <c r="C39" s="8" t="s">
        <v>9</v>
      </c>
      <c r="D39" s="8" t="s">
        <v>10</v>
      </c>
      <c r="E39" s="8">
        <v>18</v>
      </c>
      <c r="F39" s="8">
        <v>169</v>
      </c>
      <c r="G39" s="8">
        <v>60</v>
      </c>
      <c r="H39" s="9">
        <v>2.5524155400250255</v>
      </c>
    </row>
    <row r="40" spans="1:8" x14ac:dyDescent="0.25">
      <c r="A40" s="7">
        <v>39</v>
      </c>
      <c r="B40" s="8" t="s">
        <v>11</v>
      </c>
      <c r="C40" s="8" t="s">
        <v>9</v>
      </c>
      <c r="D40" s="8" t="s">
        <v>10</v>
      </c>
      <c r="E40" s="8">
        <v>18</v>
      </c>
      <c r="F40" s="8">
        <v>185</v>
      </c>
      <c r="G40" s="8">
        <v>80</v>
      </c>
      <c r="H40" s="9">
        <v>2.8612628559221163</v>
      </c>
    </row>
    <row r="41" spans="1:8" x14ac:dyDescent="0.25">
      <c r="A41" s="7">
        <v>40</v>
      </c>
      <c r="B41" s="8" t="s">
        <v>11</v>
      </c>
      <c r="C41" s="8" t="s">
        <v>12</v>
      </c>
      <c r="D41" s="8" t="s">
        <v>10</v>
      </c>
      <c r="E41" s="8">
        <v>18</v>
      </c>
      <c r="F41" s="8">
        <v>184</v>
      </c>
      <c r="G41" s="8">
        <v>75</v>
      </c>
      <c r="H41" s="9">
        <v>3.3155308694723349</v>
      </c>
    </row>
    <row r="42" spans="1:8" x14ac:dyDescent="0.25">
      <c r="A42" s="7">
        <v>41</v>
      </c>
      <c r="B42" s="8" t="s">
        <v>11</v>
      </c>
      <c r="C42" s="8" t="s">
        <v>12</v>
      </c>
      <c r="D42" s="8" t="s">
        <v>13</v>
      </c>
      <c r="E42" s="8">
        <v>20</v>
      </c>
      <c r="F42" s="8">
        <v>174</v>
      </c>
      <c r="G42" s="8">
        <v>72</v>
      </c>
      <c r="H42" s="9">
        <v>2.9935605945005643</v>
      </c>
    </row>
    <row r="43" spans="1:8" x14ac:dyDescent="0.25">
      <c r="A43" s="7">
        <v>42</v>
      </c>
      <c r="B43" s="8" t="s">
        <v>11</v>
      </c>
      <c r="C43" s="8" t="s">
        <v>9</v>
      </c>
      <c r="D43" s="8" t="s">
        <v>13</v>
      </c>
      <c r="E43" s="8">
        <v>19</v>
      </c>
      <c r="F43" s="8">
        <v>191</v>
      </c>
      <c r="G43" s="8">
        <v>89</v>
      </c>
      <c r="H43" s="9">
        <v>2.7881710257271037</v>
      </c>
    </row>
    <row r="44" spans="1:8" x14ac:dyDescent="0.25">
      <c r="A44" s="7">
        <v>43</v>
      </c>
      <c r="B44" s="8" t="s">
        <v>11</v>
      </c>
      <c r="C44" s="8" t="s">
        <v>14</v>
      </c>
      <c r="D44" s="8" t="s">
        <v>10</v>
      </c>
      <c r="E44" s="8">
        <v>20</v>
      </c>
      <c r="F44" s="8">
        <v>185</v>
      </c>
      <c r="G44" s="8">
        <v>77</v>
      </c>
      <c r="H44" s="9">
        <v>3.5656300546281323</v>
      </c>
    </row>
    <row r="45" spans="1:8" x14ac:dyDescent="0.25">
      <c r="A45" s="7">
        <v>44</v>
      </c>
      <c r="B45" s="8" t="s">
        <v>8</v>
      </c>
      <c r="C45" s="8" t="s">
        <v>14</v>
      </c>
      <c r="D45" s="8" t="s">
        <v>10</v>
      </c>
      <c r="E45" s="8">
        <v>19</v>
      </c>
      <c r="F45" s="8">
        <v>164</v>
      </c>
      <c r="G45" s="8">
        <v>47</v>
      </c>
      <c r="H45" s="9">
        <v>3.3051545762504957</v>
      </c>
    </row>
    <row r="46" spans="1:8" x14ac:dyDescent="0.25">
      <c r="A46" s="7">
        <v>45</v>
      </c>
      <c r="B46" s="8" t="s">
        <v>8</v>
      </c>
      <c r="C46" s="8" t="s">
        <v>14</v>
      </c>
      <c r="D46" s="8" t="s">
        <v>10</v>
      </c>
      <c r="E46" s="8">
        <v>18</v>
      </c>
      <c r="F46" s="8">
        <v>173</v>
      </c>
      <c r="G46" s="8">
        <v>65</v>
      </c>
      <c r="H46" s="9">
        <v>4</v>
      </c>
    </row>
    <row r="47" spans="1:8" x14ac:dyDescent="0.25">
      <c r="A47" s="7">
        <v>46</v>
      </c>
      <c r="B47" s="8" t="s">
        <v>8</v>
      </c>
      <c r="C47" s="8" t="s">
        <v>14</v>
      </c>
      <c r="D47" s="8" t="s">
        <v>13</v>
      </c>
      <c r="E47" s="8">
        <v>19</v>
      </c>
      <c r="F47" s="8">
        <v>154</v>
      </c>
      <c r="G47" s="8">
        <v>52</v>
      </c>
      <c r="H47" s="9">
        <v>1.6696676534318065</v>
      </c>
    </row>
    <row r="48" spans="1:8" x14ac:dyDescent="0.25">
      <c r="A48" s="7">
        <v>47</v>
      </c>
      <c r="B48" s="8" t="s">
        <v>8</v>
      </c>
      <c r="C48" s="8" t="s">
        <v>14</v>
      </c>
      <c r="D48" s="8" t="s">
        <v>13</v>
      </c>
      <c r="E48" s="8">
        <v>19</v>
      </c>
      <c r="F48" s="8">
        <v>178</v>
      </c>
      <c r="G48" s="8">
        <v>78</v>
      </c>
      <c r="H48" s="9">
        <v>1.7744987334818569</v>
      </c>
    </row>
    <row r="49" spans="1:8" x14ac:dyDescent="0.25">
      <c r="A49" s="7">
        <v>48</v>
      </c>
      <c r="B49" s="8" t="s">
        <v>11</v>
      </c>
      <c r="C49" s="8" t="s">
        <v>9</v>
      </c>
      <c r="D49" s="8" t="s">
        <v>13</v>
      </c>
      <c r="E49" s="8">
        <v>18</v>
      </c>
      <c r="F49" s="8">
        <v>176</v>
      </c>
      <c r="G49" s="8">
        <v>74</v>
      </c>
      <c r="H49" s="9">
        <v>2.4871059297463911</v>
      </c>
    </row>
    <row r="50" spans="1:8" x14ac:dyDescent="0.25">
      <c r="A50" s="7">
        <v>49</v>
      </c>
      <c r="B50" s="8" t="s">
        <v>11</v>
      </c>
      <c r="C50" s="8" t="s">
        <v>9</v>
      </c>
      <c r="D50" s="8" t="s">
        <v>13</v>
      </c>
      <c r="E50" s="8">
        <v>18</v>
      </c>
      <c r="F50" s="8">
        <v>186</v>
      </c>
      <c r="G50" s="8">
        <v>81</v>
      </c>
      <c r="H50" s="9">
        <v>3.6240730002746666</v>
      </c>
    </row>
    <row r="51" spans="1:8" x14ac:dyDescent="0.25">
      <c r="A51" s="7">
        <v>50</v>
      </c>
      <c r="B51" s="8" t="s">
        <v>11</v>
      </c>
      <c r="C51" s="8" t="s">
        <v>9</v>
      </c>
      <c r="D51" s="8" t="s">
        <v>10</v>
      </c>
      <c r="E51" s="8">
        <v>19</v>
      </c>
      <c r="F51" s="8">
        <v>195</v>
      </c>
      <c r="G51" s="8">
        <v>79</v>
      </c>
      <c r="H51" s="9">
        <v>3.8241218298898283</v>
      </c>
    </row>
    <row r="52" spans="1:8" x14ac:dyDescent="0.25">
      <c r="A52" s="7">
        <v>51</v>
      </c>
      <c r="B52" s="8" t="s">
        <v>11</v>
      </c>
      <c r="C52" s="8" t="s">
        <v>9</v>
      </c>
      <c r="D52" s="8" t="s">
        <v>10</v>
      </c>
      <c r="E52" s="8">
        <v>19</v>
      </c>
      <c r="F52" s="8">
        <v>180</v>
      </c>
      <c r="G52" s="8">
        <v>75</v>
      </c>
      <c r="H52" s="9">
        <v>4.5860164189580983</v>
      </c>
    </row>
    <row r="53" spans="1:8" x14ac:dyDescent="0.25">
      <c r="A53" s="7">
        <v>52</v>
      </c>
      <c r="B53" s="8" t="s">
        <v>8</v>
      </c>
      <c r="C53" s="8" t="s">
        <v>9</v>
      </c>
      <c r="D53" s="8" t="s">
        <v>10</v>
      </c>
      <c r="E53" s="8">
        <v>18</v>
      </c>
      <c r="F53" s="8">
        <v>164</v>
      </c>
      <c r="G53" s="8">
        <v>52</v>
      </c>
      <c r="H53" s="9">
        <v>4.1296121097445599</v>
      </c>
    </row>
    <row r="54" spans="1:8" x14ac:dyDescent="0.25">
      <c r="A54" s="7">
        <v>53</v>
      </c>
      <c r="B54" s="8" t="s">
        <v>8</v>
      </c>
      <c r="C54" s="8" t="s">
        <v>9</v>
      </c>
      <c r="D54" s="8" t="s">
        <v>10</v>
      </c>
      <c r="E54" s="8">
        <v>20</v>
      </c>
      <c r="F54" s="8">
        <v>169</v>
      </c>
      <c r="G54" s="8">
        <v>54</v>
      </c>
      <c r="H54" s="9">
        <v>4.7648548844874412</v>
      </c>
    </row>
    <row r="55" spans="1:8" x14ac:dyDescent="0.25">
      <c r="A55" s="7">
        <v>54</v>
      </c>
      <c r="B55" s="8" t="s">
        <v>11</v>
      </c>
      <c r="C55" s="8" t="s">
        <v>9</v>
      </c>
      <c r="D55" s="8" t="s">
        <v>13</v>
      </c>
      <c r="E55" s="8">
        <v>19</v>
      </c>
      <c r="F55" s="8">
        <v>184</v>
      </c>
      <c r="G55" s="8">
        <v>77</v>
      </c>
      <c r="H55" s="9">
        <v>3.2998138370921963</v>
      </c>
    </row>
    <row r="56" spans="1:8" x14ac:dyDescent="0.25">
      <c r="A56" s="7">
        <v>55</v>
      </c>
      <c r="B56" s="8" t="s">
        <v>11</v>
      </c>
      <c r="C56" s="8" t="s">
        <v>12</v>
      </c>
      <c r="D56" s="8" t="s">
        <v>13</v>
      </c>
      <c r="E56" s="8">
        <v>18</v>
      </c>
      <c r="F56" s="8">
        <v>186</v>
      </c>
      <c r="G56" s="8">
        <v>95</v>
      </c>
      <c r="H56" s="9">
        <v>4.1538743247779779</v>
      </c>
    </row>
    <row r="57" spans="1:8" x14ac:dyDescent="0.25">
      <c r="A57" s="7">
        <v>56</v>
      </c>
      <c r="B57" s="8" t="s">
        <v>11</v>
      </c>
      <c r="C57" s="8" t="s">
        <v>14</v>
      </c>
      <c r="D57" s="8" t="s">
        <v>13</v>
      </c>
      <c r="E57" s="8">
        <v>18</v>
      </c>
      <c r="F57" s="8">
        <v>183</v>
      </c>
      <c r="G57" s="8">
        <v>70</v>
      </c>
      <c r="H57" s="9">
        <v>1.3733329264198737</v>
      </c>
    </row>
    <row r="58" spans="1:8" x14ac:dyDescent="0.25">
      <c r="A58" s="7">
        <v>57</v>
      </c>
      <c r="B58" s="8" t="s">
        <v>11</v>
      </c>
      <c r="C58" s="8" t="s">
        <v>12</v>
      </c>
      <c r="D58" s="8" t="s">
        <v>10</v>
      </c>
      <c r="E58" s="8">
        <v>18</v>
      </c>
      <c r="F58" s="8">
        <v>176</v>
      </c>
      <c r="G58" s="8">
        <v>70</v>
      </c>
      <c r="H58" s="9">
        <v>1</v>
      </c>
    </row>
    <row r="59" spans="1:8" x14ac:dyDescent="0.25">
      <c r="A59" s="7">
        <v>58</v>
      </c>
      <c r="B59" s="8" t="s">
        <v>11</v>
      </c>
      <c r="C59" s="8" t="s">
        <v>12</v>
      </c>
      <c r="D59" s="8" t="s">
        <v>10</v>
      </c>
      <c r="E59" s="8">
        <v>19</v>
      </c>
      <c r="F59" s="8">
        <v>187</v>
      </c>
      <c r="G59" s="8">
        <v>84</v>
      </c>
      <c r="H59" s="9">
        <v>3.6991485335856193</v>
      </c>
    </row>
    <row r="60" spans="1:8" x14ac:dyDescent="0.25">
      <c r="A60" s="7">
        <v>59</v>
      </c>
      <c r="B60" s="8" t="s">
        <v>8</v>
      </c>
      <c r="C60" s="8" t="s">
        <v>12</v>
      </c>
      <c r="D60" s="8" t="s">
        <v>10</v>
      </c>
      <c r="E60" s="8">
        <v>18</v>
      </c>
      <c r="F60" s="8">
        <v>173</v>
      </c>
      <c r="G60" s="8">
        <v>68</v>
      </c>
      <c r="H60" s="9">
        <v>2.9151280251472516</v>
      </c>
    </row>
    <row r="61" spans="1:8" x14ac:dyDescent="0.25">
      <c r="A61" s="7">
        <v>60</v>
      </c>
      <c r="B61" s="8" t="s">
        <v>8</v>
      </c>
      <c r="C61" s="8" t="s">
        <v>12</v>
      </c>
      <c r="D61" s="8" t="s">
        <v>13</v>
      </c>
      <c r="E61" s="8">
        <v>19</v>
      </c>
      <c r="F61" s="8">
        <v>170</v>
      </c>
      <c r="G61" s="8">
        <v>60</v>
      </c>
      <c r="H61" s="9">
        <v>4.6732993560594496</v>
      </c>
    </row>
    <row r="62" spans="1:8" x14ac:dyDescent="0.25">
      <c r="A62" s="7">
        <v>61</v>
      </c>
      <c r="B62" s="8" t="s">
        <v>8</v>
      </c>
      <c r="C62" s="8" t="s">
        <v>9</v>
      </c>
      <c r="D62" s="8" t="s">
        <v>13</v>
      </c>
      <c r="E62" s="8">
        <v>18</v>
      </c>
      <c r="F62" s="8">
        <v>160</v>
      </c>
      <c r="G62" s="8">
        <v>50</v>
      </c>
      <c r="H62" s="9">
        <v>3.3567308572649313</v>
      </c>
    </row>
    <row r="63" spans="1:8" x14ac:dyDescent="0.25">
      <c r="A63" s="7">
        <v>62</v>
      </c>
      <c r="B63" s="8" t="s">
        <v>8</v>
      </c>
      <c r="C63" s="8" t="s">
        <v>9</v>
      </c>
      <c r="D63" s="8" t="s">
        <v>13</v>
      </c>
      <c r="E63" s="8">
        <v>18</v>
      </c>
      <c r="F63" s="8">
        <v>168</v>
      </c>
      <c r="G63" s="8">
        <v>58</v>
      </c>
      <c r="H63" s="9">
        <v>1.4070558793908505</v>
      </c>
    </row>
    <row r="64" spans="1:8" x14ac:dyDescent="0.25">
      <c r="A64" s="7">
        <v>63</v>
      </c>
      <c r="B64" s="8" t="s">
        <v>8</v>
      </c>
      <c r="C64" s="8" t="s">
        <v>9</v>
      </c>
      <c r="D64" s="8" t="s">
        <v>10</v>
      </c>
      <c r="E64" s="8">
        <v>18</v>
      </c>
      <c r="F64" s="8">
        <v>168</v>
      </c>
      <c r="G64" s="8">
        <v>62</v>
      </c>
      <c r="H64" s="9">
        <v>4.5307779168065432</v>
      </c>
    </row>
    <row r="65" spans="1:8" x14ac:dyDescent="0.25">
      <c r="A65" s="7">
        <v>64</v>
      </c>
      <c r="B65" s="8" t="s">
        <v>11</v>
      </c>
      <c r="C65" s="8" t="s">
        <v>9</v>
      </c>
      <c r="D65" s="8" t="s">
        <v>10</v>
      </c>
      <c r="E65" s="8">
        <v>20</v>
      </c>
      <c r="F65" s="8">
        <v>182</v>
      </c>
      <c r="G65" s="8">
        <v>70</v>
      </c>
      <c r="H65" s="9">
        <v>2.1018097476119264</v>
      </c>
    </row>
    <row r="66" spans="1:8" x14ac:dyDescent="0.25">
      <c r="A66" s="7">
        <v>65</v>
      </c>
      <c r="B66" s="8" t="s">
        <v>11</v>
      </c>
      <c r="C66" s="8" t="s">
        <v>9</v>
      </c>
      <c r="D66" s="8" t="s">
        <v>10</v>
      </c>
      <c r="E66" s="8">
        <v>20</v>
      </c>
      <c r="F66" s="8">
        <v>172</v>
      </c>
      <c r="G66" s="8">
        <v>57</v>
      </c>
      <c r="H66" s="9">
        <v>4.7610400708029417</v>
      </c>
    </row>
    <row r="67" spans="1:8" x14ac:dyDescent="0.25">
      <c r="A67" s="7">
        <v>66</v>
      </c>
      <c r="B67" s="8" t="s">
        <v>8</v>
      </c>
      <c r="C67" s="8" t="s">
        <v>14</v>
      </c>
      <c r="D67" s="8" t="s">
        <v>10</v>
      </c>
      <c r="E67" s="8">
        <v>18</v>
      </c>
      <c r="F67" s="8">
        <v>160</v>
      </c>
      <c r="G67" s="8">
        <v>54</v>
      </c>
      <c r="H67" s="9">
        <v>4.5706045716727193</v>
      </c>
    </row>
    <row r="68" spans="1:8" x14ac:dyDescent="0.25">
      <c r="A68" s="7">
        <v>67</v>
      </c>
      <c r="B68" s="8" t="s">
        <v>11</v>
      </c>
      <c r="C68" s="8" t="s">
        <v>14</v>
      </c>
      <c r="D68" s="8" t="s">
        <v>10</v>
      </c>
      <c r="E68" s="8">
        <v>18</v>
      </c>
      <c r="F68" s="8">
        <v>182</v>
      </c>
      <c r="G68" s="8">
        <v>80</v>
      </c>
      <c r="H68" s="9">
        <v>2.5701162755211038</v>
      </c>
    </row>
    <row r="69" spans="1:8" x14ac:dyDescent="0.25">
      <c r="A69" s="7">
        <v>68</v>
      </c>
      <c r="B69" s="8" t="s">
        <v>11</v>
      </c>
      <c r="C69" s="8" t="s">
        <v>14</v>
      </c>
      <c r="D69" s="8" t="s">
        <v>10</v>
      </c>
      <c r="E69" s="8">
        <v>18</v>
      </c>
      <c r="F69" s="8">
        <v>180</v>
      </c>
      <c r="G69" s="8">
        <v>65</v>
      </c>
      <c r="H69" s="9">
        <v>1.4206366161076691</v>
      </c>
    </row>
    <row r="70" spans="1:8" x14ac:dyDescent="0.25">
      <c r="A70" s="7">
        <v>69</v>
      </c>
      <c r="B70" s="8" t="s">
        <v>11</v>
      </c>
      <c r="C70" s="8" t="s">
        <v>14</v>
      </c>
      <c r="D70" s="8" t="s">
        <v>13</v>
      </c>
      <c r="E70" s="8">
        <v>18</v>
      </c>
      <c r="F70" s="8">
        <v>178</v>
      </c>
      <c r="G70" s="8">
        <v>50</v>
      </c>
      <c r="H70" s="9">
        <v>3.4182256538590656</v>
      </c>
    </row>
    <row r="71" spans="1:8" x14ac:dyDescent="0.25">
      <c r="A71" s="7">
        <v>70</v>
      </c>
      <c r="B71" s="8" t="s">
        <v>11</v>
      </c>
      <c r="C71" s="8" t="s">
        <v>14</v>
      </c>
      <c r="D71" s="8" t="s">
        <v>13</v>
      </c>
      <c r="E71" s="8">
        <v>19</v>
      </c>
      <c r="F71" s="8">
        <v>180</v>
      </c>
      <c r="G71" s="8">
        <v>65</v>
      </c>
      <c r="H71" s="9">
        <v>2.9869991149632251</v>
      </c>
    </row>
    <row r="72" spans="1:8" x14ac:dyDescent="0.25">
      <c r="A72" s="7">
        <v>71</v>
      </c>
      <c r="B72" s="8" t="s">
        <v>11</v>
      </c>
      <c r="C72" s="8" t="s">
        <v>9</v>
      </c>
      <c r="D72" s="8" t="s">
        <v>10</v>
      </c>
      <c r="E72" s="8">
        <v>18</v>
      </c>
      <c r="F72" s="8">
        <v>172</v>
      </c>
      <c r="G72" s="8">
        <v>68</v>
      </c>
      <c r="H72" s="9">
        <v>1.4709921567430648</v>
      </c>
    </row>
    <row r="73" spans="1:8" ht="15.75" thickBot="1" x14ac:dyDescent="0.3">
      <c r="A73" s="10">
        <v>72</v>
      </c>
      <c r="B73" s="11" t="s">
        <v>11</v>
      </c>
      <c r="C73" s="11" t="s">
        <v>12</v>
      </c>
      <c r="D73" s="11" t="s">
        <v>10</v>
      </c>
      <c r="E73" s="11">
        <v>20</v>
      </c>
      <c r="F73" s="11">
        <v>182</v>
      </c>
      <c r="G73" s="11">
        <v>100</v>
      </c>
      <c r="H73" s="12">
        <v>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9" zoomScale="106" workbookViewId="0">
      <selection activeCell="K27" sqref="K27"/>
    </sheetView>
  </sheetViews>
  <sheetFormatPr defaultRowHeight="15" x14ac:dyDescent="0.25"/>
  <cols>
    <col min="1" max="1" width="22.7109375" bestFit="1" customWidth="1"/>
    <col min="5" max="5" width="10.5703125" customWidth="1"/>
  </cols>
  <sheetData>
    <row r="1" spans="1:7" ht="15.75" thickBot="1" x14ac:dyDescent="0.3">
      <c r="A1" s="3" t="s">
        <v>7</v>
      </c>
      <c r="B1" s="13" t="s">
        <v>15</v>
      </c>
      <c r="C1" s="14" t="s">
        <v>16</v>
      </c>
    </row>
    <row r="2" spans="1:7" x14ac:dyDescent="0.25">
      <c r="A2" s="6">
        <v>4</v>
      </c>
      <c r="B2" s="13"/>
      <c r="C2" s="14" t="s">
        <v>36</v>
      </c>
    </row>
    <row r="3" spans="1:7" x14ac:dyDescent="0.25">
      <c r="A3" s="9">
        <v>2.5524155400250255</v>
      </c>
      <c r="B3" s="13"/>
      <c r="C3" s="14" t="s">
        <v>37</v>
      </c>
    </row>
    <row r="4" spans="1:7" x14ac:dyDescent="0.25">
      <c r="A4" s="9">
        <v>2.8612628559221163</v>
      </c>
      <c r="B4" s="13"/>
      <c r="C4" s="14" t="s">
        <v>38</v>
      </c>
    </row>
    <row r="5" spans="1:7" x14ac:dyDescent="0.25">
      <c r="A5" s="9">
        <v>4</v>
      </c>
      <c r="B5" s="13"/>
      <c r="C5" s="14" t="s">
        <v>39</v>
      </c>
    </row>
    <row r="6" spans="1:7" x14ac:dyDescent="0.25">
      <c r="A6" s="9">
        <v>2.9935605945005643</v>
      </c>
      <c r="B6" s="13"/>
      <c r="C6" s="14" t="s">
        <v>40</v>
      </c>
    </row>
    <row r="7" spans="1:7" x14ac:dyDescent="0.25">
      <c r="A7" s="9">
        <v>2.7881710257271037</v>
      </c>
      <c r="C7" s="14"/>
    </row>
    <row r="8" spans="1:7" x14ac:dyDescent="0.25">
      <c r="A8" s="9">
        <v>3.5656300546281323</v>
      </c>
    </row>
    <row r="9" spans="1:7" x14ac:dyDescent="0.25">
      <c r="A9" s="9">
        <v>3.3051545762504957</v>
      </c>
    </row>
    <row r="10" spans="1:7" x14ac:dyDescent="0.25">
      <c r="A10" s="9">
        <v>4</v>
      </c>
    </row>
    <row r="11" spans="1:7" x14ac:dyDescent="0.25">
      <c r="A11" s="9">
        <v>1.6696676534318065</v>
      </c>
      <c r="B11" s="13" t="s">
        <v>17</v>
      </c>
      <c r="C11">
        <f>COUNT(A2:A73)</f>
        <v>72</v>
      </c>
    </row>
    <row r="12" spans="1:7" x14ac:dyDescent="0.25">
      <c r="A12" s="9">
        <v>1.7744987334818569</v>
      </c>
      <c r="B12" s="14" t="s">
        <v>18</v>
      </c>
      <c r="C12" s="15">
        <f>MIN(A2:A73)</f>
        <v>1</v>
      </c>
    </row>
    <row r="13" spans="1:7" x14ac:dyDescent="0.25">
      <c r="A13" s="9">
        <v>2.4871059297463911</v>
      </c>
      <c r="B13" s="14" t="s">
        <v>19</v>
      </c>
      <c r="C13" s="15">
        <f>MAX(A2:A73)</f>
        <v>4.7648548844874412</v>
      </c>
    </row>
    <row r="14" spans="1:7" ht="15.75" thickBot="1" x14ac:dyDescent="0.3">
      <c r="A14" s="9">
        <v>3.6240730002746666</v>
      </c>
      <c r="D14" s="22" t="s">
        <v>24</v>
      </c>
    </row>
    <row r="15" spans="1:7" x14ac:dyDescent="0.25">
      <c r="A15" s="9">
        <v>3.8241218298898283</v>
      </c>
      <c r="B15" s="22" t="s">
        <v>20</v>
      </c>
      <c r="C15" s="24" t="s">
        <v>21</v>
      </c>
      <c r="D15" s="23" t="s">
        <v>23</v>
      </c>
      <c r="E15" s="22" t="s">
        <v>25</v>
      </c>
      <c r="F15" s="22" t="s">
        <v>26</v>
      </c>
      <c r="G15" s="22" t="s">
        <v>27</v>
      </c>
    </row>
    <row r="16" spans="1:7" x14ac:dyDescent="0.25">
      <c r="A16" s="9">
        <v>4.5860164189580983</v>
      </c>
      <c r="B16">
        <v>1</v>
      </c>
      <c r="C16" s="16">
        <v>1</v>
      </c>
      <c r="D16" s="17">
        <v>4</v>
      </c>
      <c r="E16" s="20">
        <f>D16/$D$21</f>
        <v>5.5555555555555552E-2</v>
      </c>
      <c r="F16">
        <f>D16</f>
        <v>4</v>
      </c>
      <c r="G16" s="21">
        <f>E16</f>
        <v>5.5555555555555552E-2</v>
      </c>
    </row>
    <row r="17" spans="1:13" x14ac:dyDescent="0.25">
      <c r="A17" s="9">
        <v>4.1296121097445599</v>
      </c>
      <c r="B17">
        <v>2</v>
      </c>
      <c r="C17" s="16">
        <v>2</v>
      </c>
      <c r="D17" s="17">
        <v>12</v>
      </c>
      <c r="E17" s="20">
        <f>D17/$D$21</f>
        <v>0.16666666666666666</v>
      </c>
      <c r="F17">
        <f>D17+F16</f>
        <v>16</v>
      </c>
      <c r="G17" s="21">
        <f>E17+G16</f>
        <v>0.22222222222222221</v>
      </c>
    </row>
    <row r="18" spans="1:13" x14ac:dyDescent="0.25">
      <c r="A18" s="9">
        <v>4.7648548844874412</v>
      </c>
      <c r="B18">
        <v>3</v>
      </c>
      <c r="C18" s="16">
        <v>3</v>
      </c>
      <c r="D18" s="17">
        <v>17</v>
      </c>
      <c r="E18" s="20">
        <f>D18/$D$21</f>
        <v>0.2361111111111111</v>
      </c>
      <c r="F18">
        <f t="shared" ref="F18:F20" si="0">D18+F17</f>
        <v>33</v>
      </c>
      <c r="G18" s="21">
        <f t="shared" ref="G18:G20" si="1">E18+G17</f>
        <v>0.45833333333333331</v>
      </c>
    </row>
    <row r="19" spans="1:13" x14ac:dyDescent="0.25">
      <c r="A19" s="9">
        <v>3.2998138370921963</v>
      </c>
      <c r="B19">
        <v>4</v>
      </c>
      <c r="C19" s="16">
        <v>4</v>
      </c>
      <c r="D19" s="17">
        <v>23</v>
      </c>
      <c r="E19" s="20">
        <f>D19/$D$21</f>
        <v>0.31944444444444442</v>
      </c>
      <c r="F19">
        <f t="shared" si="0"/>
        <v>56</v>
      </c>
      <c r="G19" s="21">
        <f t="shared" si="1"/>
        <v>0.77777777777777768</v>
      </c>
    </row>
    <row r="20" spans="1:13" x14ac:dyDescent="0.25">
      <c r="A20" s="9">
        <v>4.1538743247779779</v>
      </c>
      <c r="B20">
        <v>5</v>
      </c>
      <c r="C20" s="26" t="s">
        <v>22</v>
      </c>
      <c r="D20" s="26">
        <v>16</v>
      </c>
      <c r="E20" s="27">
        <f>D20/$D$21</f>
        <v>0.22222222222222221</v>
      </c>
      <c r="F20" s="28">
        <f t="shared" si="0"/>
        <v>72</v>
      </c>
      <c r="G20" s="29">
        <f t="shared" si="1"/>
        <v>0.99999999999999989</v>
      </c>
    </row>
    <row r="21" spans="1:13" x14ac:dyDescent="0.25">
      <c r="A21" s="9">
        <v>1.3733329264198737</v>
      </c>
      <c r="C21" s="14" t="s">
        <v>28</v>
      </c>
      <c r="D21" s="14">
        <f>SUM(D16:D20)</f>
        <v>72</v>
      </c>
      <c r="E21" s="25">
        <f>SUM(E16:E20)</f>
        <v>0.99999999999999989</v>
      </c>
    </row>
    <row r="22" spans="1:13" ht="15.75" thickBot="1" x14ac:dyDescent="0.3">
      <c r="A22" s="9">
        <v>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15.75" thickBot="1" x14ac:dyDescent="0.3">
      <c r="A23" s="9">
        <v>3.6991485335856193</v>
      </c>
      <c r="B23" s="33" t="s">
        <v>45</v>
      </c>
      <c r="C23" s="33" t="s">
        <v>41</v>
      </c>
      <c r="D23" s="34"/>
      <c r="E23" s="30"/>
      <c r="F23" s="30"/>
      <c r="G23" s="30"/>
      <c r="H23" s="30"/>
      <c r="I23" s="30"/>
      <c r="J23" s="30"/>
      <c r="K23" s="30"/>
      <c r="L23" s="30"/>
      <c r="M23" s="30"/>
    </row>
    <row r="24" spans="1:13" ht="15.75" thickBot="1" x14ac:dyDescent="0.3">
      <c r="A24" s="9">
        <v>2.9151280251472516</v>
      </c>
      <c r="B24" s="33"/>
      <c r="C24" s="33" t="s">
        <v>42</v>
      </c>
      <c r="D24" s="34"/>
      <c r="E24" s="32"/>
      <c r="F24" s="31"/>
      <c r="G24" s="31"/>
      <c r="H24" s="31"/>
      <c r="I24" s="31"/>
      <c r="J24" s="30"/>
      <c r="K24" s="30"/>
      <c r="L24" s="30"/>
      <c r="M24" s="30"/>
    </row>
    <row r="25" spans="1:13" ht="15.75" thickBot="1" x14ac:dyDescent="0.3">
      <c r="A25" s="9">
        <v>4.6732993560594496</v>
      </c>
      <c r="B25" s="33"/>
      <c r="C25" s="33" t="s">
        <v>43</v>
      </c>
      <c r="D25" s="34"/>
      <c r="E25" s="32"/>
      <c r="F25" s="31"/>
      <c r="G25" s="31"/>
      <c r="H25" s="31"/>
      <c r="I25" s="31"/>
      <c r="J25" s="30"/>
      <c r="K25" s="30"/>
      <c r="L25" s="30"/>
      <c r="M25" s="30"/>
    </row>
    <row r="26" spans="1:13" ht="15.75" thickBot="1" x14ac:dyDescent="0.3">
      <c r="A26" s="9">
        <v>3.3567308572649313</v>
      </c>
      <c r="B26" s="33"/>
      <c r="C26" s="33" t="s">
        <v>44</v>
      </c>
      <c r="D26" s="34"/>
      <c r="E26" s="32"/>
      <c r="F26" s="31"/>
      <c r="G26" s="31"/>
      <c r="H26" s="31"/>
      <c r="I26" s="31"/>
      <c r="J26" s="30"/>
      <c r="K26" s="30"/>
      <c r="L26" s="30"/>
      <c r="M26" s="30"/>
    </row>
    <row r="27" spans="1:13" ht="15.75" thickBot="1" x14ac:dyDescent="0.3">
      <c r="A27" s="9">
        <v>1.4070558793908505</v>
      </c>
      <c r="B27" s="30"/>
      <c r="C27" s="30"/>
      <c r="D27" s="30"/>
      <c r="E27" s="30"/>
      <c r="F27" s="30"/>
      <c r="G27" s="30"/>
      <c r="I27" s="30"/>
      <c r="J27" s="30"/>
      <c r="K27" s="30"/>
      <c r="L27" s="30"/>
      <c r="M27" s="30"/>
    </row>
    <row r="28" spans="1:13" ht="15.75" thickBot="1" x14ac:dyDescent="0.3">
      <c r="A28" s="9">
        <v>4.5307779168065432</v>
      </c>
      <c r="B28" s="33" t="s">
        <v>46</v>
      </c>
      <c r="C28" s="33" t="s">
        <v>47</v>
      </c>
      <c r="D28" s="34"/>
      <c r="E28" s="30"/>
      <c r="F28" s="32"/>
      <c r="G28" s="31"/>
      <c r="H28" s="31"/>
      <c r="I28" s="31"/>
      <c r="J28" s="31"/>
      <c r="K28" s="31"/>
      <c r="L28" s="30"/>
      <c r="M28" s="30"/>
    </row>
    <row r="29" spans="1:13" ht="15.75" thickBot="1" x14ac:dyDescent="0.3">
      <c r="A29" s="9">
        <v>2.1018097476119264</v>
      </c>
      <c r="B29" s="30"/>
      <c r="C29" s="35" t="s">
        <v>49</v>
      </c>
      <c r="D29" s="34"/>
      <c r="E29" s="30"/>
      <c r="F29" s="32"/>
      <c r="G29" s="31"/>
      <c r="H29" s="31"/>
      <c r="I29" s="31"/>
      <c r="J29" s="31"/>
      <c r="K29" s="31"/>
      <c r="L29" s="30"/>
      <c r="M29" s="30"/>
    </row>
    <row r="30" spans="1:13" ht="15.75" thickBot="1" x14ac:dyDescent="0.3">
      <c r="A30" s="9">
        <v>4.7610400708029417</v>
      </c>
      <c r="B30" s="30"/>
      <c r="C30" s="35" t="s">
        <v>48</v>
      </c>
      <c r="D30" s="34"/>
      <c r="E30" s="30"/>
      <c r="F30" s="32"/>
      <c r="G30" s="31"/>
      <c r="H30" s="31"/>
      <c r="I30" s="31"/>
      <c r="J30" s="31"/>
      <c r="K30" s="31"/>
      <c r="L30" s="30"/>
      <c r="M30" s="30"/>
    </row>
    <row r="31" spans="1:13" ht="15.75" thickBot="1" x14ac:dyDescent="0.3">
      <c r="A31" s="9">
        <v>4.5706045716727193</v>
      </c>
      <c r="B31" s="30"/>
      <c r="C31" s="30"/>
      <c r="D31" s="30"/>
      <c r="E31" s="30"/>
      <c r="F31" s="32"/>
      <c r="G31" s="31"/>
      <c r="H31" s="31"/>
      <c r="I31" s="31"/>
      <c r="J31" s="31"/>
      <c r="K31" s="31"/>
      <c r="L31" s="30"/>
      <c r="M31" s="30"/>
    </row>
    <row r="32" spans="1:13" ht="15.75" thickBot="1" x14ac:dyDescent="0.3">
      <c r="A32" s="9">
        <v>2.5701162755211038</v>
      </c>
      <c r="B32" s="33" t="s">
        <v>50</v>
      </c>
      <c r="C32" s="35" t="s">
        <v>51</v>
      </c>
      <c r="D32" s="31" t="s">
        <v>54</v>
      </c>
      <c r="F32" s="34"/>
      <c r="G32" s="30"/>
      <c r="H32" s="30"/>
      <c r="I32" s="30"/>
      <c r="J32" s="30"/>
      <c r="K32" s="30"/>
      <c r="L32" s="30"/>
      <c r="M32" s="30"/>
    </row>
    <row r="33" spans="1:13" ht="15.75" thickBot="1" x14ac:dyDescent="0.3">
      <c r="A33" s="9">
        <v>1.4206366161076691</v>
      </c>
      <c r="B33" s="30"/>
      <c r="C33" s="35" t="s">
        <v>52</v>
      </c>
      <c r="D33" s="31" t="s">
        <v>53</v>
      </c>
      <c r="E33" s="30"/>
      <c r="F33" s="34"/>
      <c r="G33" s="30"/>
      <c r="H33" s="30"/>
      <c r="I33" s="30"/>
      <c r="J33" s="30"/>
      <c r="K33" s="30"/>
      <c r="L33" s="30"/>
      <c r="M33" s="30"/>
    </row>
    <row r="34" spans="1:13" ht="15.75" thickBot="1" x14ac:dyDescent="0.3">
      <c r="A34" s="9">
        <v>3.4182256538590656</v>
      </c>
      <c r="B34" s="30"/>
      <c r="C34" s="35" t="s">
        <v>55</v>
      </c>
      <c r="D34" s="30"/>
      <c r="E34" s="30"/>
      <c r="F34" s="34"/>
      <c r="H34" s="30"/>
      <c r="I34" s="30"/>
      <c r="J34" s="30"/>
      <c r="K34" s="30"/>
      <c r="L34" s="30"/>
      <c r="M34" s="30"/>
    </row>
    <row r="35" spans="1:13" ht="15.75" thickBot="1" x14ac:dyDescent="0.3">
      <c r="A35" s="9">
        <v>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</row>
    <row r="36" spans="1:13" ht="15.75" thickBot="1" x14ac:dyDescent="0.3">
      <c r="A36" s="9">
        <v>1.4709921567430648</v>
      </c>
      <c r="C36" s="36" t="s">
        <v>56</v>
      </c>
      <c r="F36" s="34"/>
    </row>
    <row r="37" spans="1:13" ht="15.75" thickBot="1" x14ac:dyDescent="0.3">
      <c r="A37" s="9">
        <v>1</v>
      </c>
      <c r="C37" s="37"/>
    </row>
    <row r="38" spans="1:13" ht="15.75" thickBot="1" x14ac:dyDescent="0.3">
      <c r="A38" s="9">
        <v>3.0933561204870754</v>
      </c>
      <c r="C38" s="36" t="s">
        <v>57</v>
      </c>
      <c r="F38" s="34"/>
    </row>
    <row r="39" spans="1:13" ht="15.75" thickBot="1" x14ac:dyDescent="0.3">
      <c r="A39" s="9">
        <v>2.5524155400250255</v>
      </c>
      <c r="C39" s="37"/>
    </row>
    <row r="40" spans="1:13" ht="15.75" thickBot="1" x14ac:dyDescent="0.3">
      <c r="A40" s="9">
        <v>2.8612628559221163</v>
      </c>
      <c r="B40" s="33" t="s">
        <v>58</v>
      </c>
      <c r="C40" s="14" t="s">
        <v>59</v>
      </c>
      <c r="F40" s="34"/>
    </row>
    <row r="41" spans="1:13" x14ac:dyDescent="0.25">
      <c r="A41" s="9">
        <v>3.3155308694723349</v>
      </c>
    </row>
    <row r="42" spans="1:13" ht="15.75" thickBot="1" x14ac:dyDescent="0.3">
      <c r="A42" s="9">
        <v>2.9935605945005643</v>
      </c>
    </row>
    <row r="43" spans="1:13" ht="15.75" thickBot="1" x14ac:dyDescent="0.3">
      <c r="A43" s="9">
        <v>2.7881710257271037</v>
      </c>
      <c r="B43" s="33" t="s">
        <v>60</v>
      </c>
      <c r="C43" s="14" t="s">
        <v>61</v>
      </c>
      <c r="F43" s="34"/>
    </row>
    <row r="44" spans="1:13" x14ac:dyDescent="0.25">
      <c r="A44" s="9">
        <v>3.5656300546281323</v>
      </c>
    </row>
    <row r="45" spans="1:13" x14ac:dyDescent="0.25">
      <c r="A45" s="9">
        <v>3.3051545762504957</v>
      </c>
    </row>
    <row r="46" spans="1:13" x14ac:dyDescent="0.25">
      <c r="A46" s="9">
        <v>4</v>
      </c>
    </row>
    <row r="47" spans="1:13" x14ac:dyDescent="0.25">
      <c r="A47" s="9">
        <v>1.6696676534318065</v>
      </c>
    </row>
    <row r="48" spans="1:13" x14ac:dyDescent="0.25">
      <c r="A48" s="9">
        <v>1.7744987334818569</v>
      </c>
    </row>
    <row r="49" spans="1:1" x14ac:dyDescent="0.25">
      <c r="A49" s="9">
        <v>2.4871059297463911</v>
      </c>
    </row>
    <row r="50" spans="1:1" x14ac:dyDescent="0.25">
      <c r="A50" s="9">
        <v>3.6240730002746666</v>
      </c>
    </row>
    <row r="51" spans="1:1" x14ac:dyDescent="0.25">
      <c r="A51" s="9">
        <v>3.8241218298898283</v>
      </c>
    </row>
    <row r="52" spans="1:1" x14ac:dyDescent="0.25">
      <c r="A52" s="9">
        <v>4.5860164189580983</v>
      </c>
    </row>
    <row r="53" spans="1:1" x14ac:dyDescent="0.25">
      <c r="A53" s="9">
        <v>4.1296121097445599</v>
      </c>
    </row>
    <row r="54" spans="1:1" x14ac:dyDescent="0.25">
      <c r="A54" s="9">
        <v>4.7648548844874412</v>
      </c>
    </row>
    <row r="55" spans="1:1" x14ac:dyDescent="0.25">
      <c r="A55" s="9">
        <v>3.2998138370921963</v>
      </c>
    </row>
    <row r="56" spans="1:1" x14ac:dyDescent="0.25">
      <c r="A56" s="9">
        <v>4.1538743247779779</v>
      </c>
    </row>
    <row r="57" spans="1:1" x14ac:dyDescent="0.25">
      <c r="A57" s="9">
        <v>1.3733329264198737</v>
      </c>
    </row>
    <row r="58" spans="1:1" x14ac:dyDescent="0.25">
      <c r="A58" s="9">
        <v>1</v>
      </c>
    </row>
    <row r="59" spans="1:1" x14ac:dyDescent="0.25">
      <c r="A59" s="9">
        <v>3.6991485335856193</v>
      </c>
    </row>
    <row r="60" spans="1:1" x14ac:dyDescent="0.25">
      <c r="A60" s="9">
        <v>2.9151280251472516</v>
      </c>
    </row>
    <row r="61" spans="1:1" x14ac:dyDescent="0.25">
      <c r="A61" s="9">
        <v>4.6732993560594496</v>
      </c>
    </row>
    <row r="62" spans="1:1" x14ac:dyDescent="0.25">
      <c r="A62" s="9">
        <v>3.3567308572649313</v>
      </c>
    </row>
    <row r="63" spans="1:1" x14ac:dyDescent="0.25">
      <c r="A63" s="9">
        <v>1.4070558793908505</v>
      </c>
    </row>
    <row r="64" spans="1:1" x14ac:dyDescent="0.25">
      <c r="A64" s="9">
        <v>4.5307779168065432</v>
      </c>
    </row>
    <row r="65" spans="1:1" x14ac:dyDescent="0.25">
      <c r="A65" s="9">
        <v>2.1018097476119264</v>
      </c>
    </row>
    <row r="66" spans="1:1" x14ac:dyDescent="0.25">
      <c r="A66" s="9">
        <v>4.7610400708029417</v>
      </c>
    </row>
    <row r="67" spans="1:1" x14ac:dyDescent="0.25">
      <c r="A67" s="9">
        <v>4.5706045716727193</v>
      </c>
    </row>
    <row r="68" spans="1:1" x14ac:dyDescent="0.25">
      <c r="A68" s="9">
        <v>2.5701162755211038</v>
      </c>
    </row>
    <row r="69" spans="1:1" x14ac:dyDescent="0.25">
      <c r="A69" s="9">
        <v>1.4206366161076691</v>
      </c>
    </row>
    <row r="70" spans="1:1" x14ac:dyDescent="0.25">
      <c r="A70" s="9">
        <v>3.4182256538590656</v>
      </c>
    </row>
    <row r="71" spans="1:1" x14ac:dyDescent="0.25">
      <c r="A71" s="9">
        <v>2.9869991149632251</v>
      </c>
    </row>
    <row r="72" spans="1:1" x14ac:dyDescent="0.25">
      <c r="A72" s="9">
        <v>1.4709921567430648</v>
      </c>
    </row>
    <row r="73" spans="1:1" ht="15.75" thickBot="1" x14ac:dyDescent="0.3">
      <c r="A73" s="12">
        <v>1</v>
      </c>
    </row>
  </sheetData>
  <sortState ref="C16:C19">
    <sortCondition ref="C16"/>
  </sortState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3"/>
  <sheetViews>
    <sheetView tabSelected="1" topLeftCell="F22" workbookViewId="0">
      <selection activeCell="L26" sqref="L26"/>
    </sheetView>
  </sheetViews>
  <sheetFormatPr defaultRowHeight="15" x14ac:dyDescent="0.25"/>
  <cols>
    <col min="1" max="1" width="8.28515625" customWidth="1"/>
  </cols>
  <sheetData>
    <row r="1" spans="1:10" ht="15.75" thickBot="1" x14ac:dyDescent="0.3">
      <c r="A1" s="2" t="s">
        <v>5</v>
      </c>
      <c r="C1" s="13" t="s">
        <v>15</v>
      </c>
      <c r="D1" s="14" t="s">
        <v>29</v>
      </c>
    </row>
    <row r="2" spans="1:10" x14ac:dyDescent="0.25">
      <c r="A2" s="5">
        <v>158</v>
      </c>
      <c r="C2" s="13"/>
      <c r="D2" s="14" t="s">
        <v>36</v>
      </c>
    </row>
    <row r="3" spans="1:10" x14ac:dyDescent="0.25">
      <c r="A3" s="8">
        <v>169</v>
      </c>
      <c r="C3" s="13"/>
      <c r="D3" s="14" t="s">
        <v>37</v>
      </c>
    </row>
    <row r="4" spans="1:10" x14ac:dyDescent="0.25">
      <c r="A4" s="8">
        <v>185</v>
      </c>
      <c r="C4" s="13"/>
      <c r="D4" s="14" t="s">
        <v>38</v>
      </c>
    </row>
    <row r="5" spans="1:10" x14ac:dyDescent="0.25">
      <c r="A5" s="8">
        <v>184</v>
      </c>
      <c r="D5" s="14" t="s">
        <v>39</v>
      </c>
    </row>
    <row r="6" spans="1:10" x14ac:dyDescent="0.25">
      <c r="A6" s="8">
        <v>174</v>
      </c>
      <c r="D6" s="14" t="s">
        <v>40</v>
      </c>
    </row>
    <row r="7" spans="1:10" x14ac:dyDescent="0.25">
      <c r="A7" s="8">
        <v>191</v>
      </c>
      <c r="D7" s="14"/>
    </row>
    <row r="8" spans="1:10" x14ac:dyDescent="0.25">
      <c r="A8" s="8">
        <v>185</v>
      </c>
    </row>
    <row r="9" spans="1:10" x14ac:dyDescent="0.25">
      <c r="A9" s="8">
        <v>164</v>
      </c>
    </row>
    <row r="10" spans="1:10" x14ac:dyDescent="0.25">
      <c r="A10" s="8">
        <v>173</v>
      </c>
      <c r="C10" s="14" t="s">
        <v>17</v>
      </c>
      <c r="D10">
        <f>COUNT(A2:A73)</f>
        <v>72</v>
      </c>
    </row>
    <row r="11" spans="1:10" x14ac:dyDescent="0.25">
      <c r="A11" s="8">
        <v>154</v>
      </c>
      <c r="C11" s="14" t="s">
        <v>18</v>
      </c>
      <c r="D11">
        <f>MIN(A2:A73)</f>
        <v>154</v>
      </c>
    </row>
    <row r="12" spans="1:10" x14ac:dyDescent="0.25">
      <c r="A12" s="8">
        <v>178</v>
      </c>
      <c r="C12" s="14" t="s">
        <v>19</v>
      </c>
      <c r="D12">
        <f>MAX(A2:A73)</f>
        <v>195</v>
      </c>
    </row>
    <row r="13" spans="1:10" x14ac:dyDescent="0.25">
      <c r="A13" s="8">
        <v>176</v>
      </c>
      <c r="C13" s="14" t="s">
        <v>30</v>
      </c>
      <c r="D13">
        <f>SQRT(D10)</f>
        <v>8.4852813742385695</v>
      </c>
      <c r="E13">
        <v>9</v>
      </c>
    </row>
    <row r="14" spans="1:10" x14ac:dyDescent="0.25">
      <c r="A14" s="8">
        <v>186</v>
      </c>
      <c r="C14" s="14" t="s">
        <v>31</v>
      </c>
      <c r="D14">
        <f>(D12-D11)/D13</f>
        <v>4.8318963381080753</v>
      </c>
      <c r="E14">
        <v>5</v>
      </c>
    </row>
    <row r="15" spans="1:10" ht="15.75" thickBot="1" x14ac:dyDescent="0.3">
      <c r="A15" s="8">
        <v>195</v>
      </c>
      <c r="G15" s="22" t="s">
        <v>24</v>
      </c>
    </row>
    <row r="16" spans="1:10" x14ac:dyDescent="0.25">
      <c r="A16" s="8">
        <v>180</v>
      </c>
      <c r="C16" s="22" t="s">
        <v>32</v>
      </c>
      <c r="D16" s="22" t="s">
        <v>33</v>
      </c>
      <c r="E16" s="22" t="s">
        <v>34</v>
      </c>
      <c r="F16" s="24" t="s">
        <v>21</v>
      </c>
      <c r="G16" s="23" t="s">
        <v>23</v>
      </c>
      <c r="H16" s="22" t="s">
        <v>25</v>
      </c>
      <c r="I16" s="22" t="s">
        <v>26</v>
      </c>
      <c r="J16" s="22" t="s">
        <v>27</v>
      </c>
    </row>
    <row r="17" spans="1:11" x14ac:dyDescent="0.25">
      <c r="A17" s="8">
        <v>164</v>
      </c>
      <c r="C17" s="19">
        <v>1</v>
      </c>
      <c r="D17" s="19">
        <v>150</v>
      </c>
      <c r="E17" s="19">
        <f>D17+$E$14</f>
        <v>155</v>
      </c>
      <c r="F17" s="16">
        <v>155</v>
      </c>
      <c r="G17" s="17">
        <v>2</v>
      </c>
      <c r="H17" s="20">
        <f>G17/$G$26</f>
        <v>2.7777777777777776E-2</v>
      </c>
      <c r="I17">
        <f>G17</f>
        <v>2</v>
      </c>
      <c r="J17" s="21">
        <f>H17</f>
        <v>2.7777777777777776E-2</v>
      </c>
    </row>
    <row r="18" spans="1:11" x14ac:dyDescent="0.25">
      <c r="A18" s="8">
        <v>169</v>
      </c>
      <c r="C18" s="19">
        <v>2</v>
      </c>
      <c r="D18" s="19">
        <f>E17</f>
        <v>155</v>
      </c>
      <c r="E18" s="19">
        <f>D18+$E$14</f>
        <v>160</v>
      </c>
      <c r="F18" s="16">
        <v>160</v>
      </c>
      <c r="G18" s="17">
        <v>6</v>
      </c>
      <c r="H18" s="20">
        <f t="shared" ref="H18:H25" si="0">G18/$G$26</f>
        <v>8.3333333333333329E-2</v>
      </c>
      <c r="I18">
        <f>G18+I17</f>
        <v>8</v>
      </c>
      <c r="J18" s="21">
        <f>H18+J17</f>
        <v>0.1111111111111111</v>
      </c>
    </row>
    <row r="19" spans="1:11" x14ac:dyDescent="0.25">
      <c r="A19" s="8">
        <v>184</v>
      </c>
      <c r="C19" s="19">
        <v>3</v>
      </c>
      <c r="D19" s="19">
        <f t="shared" ref="D19:D25" si="1">E18</f>
        <v>160</v>
      </c>
      <c r="E19" s="19">
        <f t="shared" ref="E19:E25" si="2">D19+$E$14</f>
        <v>165</v>
      </c>
      <c r="F19" s="16">
        <v>165</v>
      </c>
      <c r="G19" s="17">
        <v>4</v>
      </c>
      <c r="H19" s="20">
        <f t="shared" si="0"/>
        <v>5.5555555555555552E-2</v>
      </c>
      <c r="I19">
        <f t="shared" ref="I19:I25" si="3">G19+I18</f>
        <v>12</v>
      </c>
      <c r="J19" s="21">
        <f t="shared" ref="J19:J25" si="4">H19+J18</f>
        <v>0.16666666666666666</v>
      </c>
    </row>
    <row r="20" spans="1:11" x14ac:dyDescent="0.25">
      <c r="A20" s="8">
        <v>186</v>
      </c>
      <c r="C20" s="19">
        <v>4</v>
      </c>
      <c r="D20" s="19">
        <f t="shared" si="1"/>
        <v>165</v>
      </c>
      <c r="E20" s="19">
        <f t="shared" si="2"/>
        <v>170</v>
      </c>
      <c r="F20" s="16">
        <v>170</v>
      </c>
      <c r="G20" s="17">
        <v>10</v>
      </c>
      <c r="H20" s="20">
        <f t="shared" si="0"/>
        <v>0.1388888888888889</v>
      </c>
      <c r="I20">
        <f t="shared" si="3"/>
        <v>22</v>
      </c>
      <c r="J20" s="21">
        <f t="shared" si="4"/>
        <v>0.30555555555555558</v>
      </c>
    </row>
    <row r="21" spans="1:11" x14ac:dyDescent="0.25">
      <c r="A21" s="8">
        <v>183</v>
      </c>
      <c r="C21" s="19">
        <v>5</v>
      </c>
      <c r="D21" s="19">
        <f t="shared" si="1"/>
        <v>170</v>
      </c>
      <c r="E21" s="19">
        <f t="shared" si="2"/>
        <v>175</v>
      </c>
      <c r="F21" s="16">
        <v>175</v>
      </c>
      <c r="G21" s="17">
        <v>10</v>
      </c>
      <c r="H21" s="20">
        <f t="shared" si="0"/>
        <v>0.1388888888888889</v>
      </c>
      <c r="I21">
        <f t="shared" si="3"/>
        <v>32</v>
      </c>
      <c r="J21" s="21">
        <f t="shared" si="4"/>
        <v>0.44444444444444448</v>
      </c>
    </row>
    <row r="22" spans="1:11" x14ac:dyDescent="0.25">
      <c r="A22" s="8">
        <v>176</v>
      </c>
      <c r="C22" s="19">
        <v>6</v>
      </c>
      <c r="D22" s="19">
        <f t="shared" si="1"/>
        <v>175</v>
      </c>
      <c r="E22" s="19">
        <f t="shared" si="2"/>
        <v>180</v>
      </c>
      <c r="F22" s="16">
        <v>180</v>
      </c>
      <c r="G22" s="17">
        <v>14</v>
      </c>
      <c r="H22" s="20">
        <f t="shared" si="0"/>
        <v>0.19444444444444445</v>
      </c>
      <c r="I22">
        <f t="shared" si="3"/>
        <v>46</v>
      </c>
      <c r="J22" s="21">
        <f t="shared" si="4"/>
        <v>0.63888888888888895</v>
      </c>
    </row>
    <row r="23" spans="1:11" x14ac:dyDescent="0.25">
      <c r="A23" s="8">
        <v>187</v>
      </c>
      <c r="C23" s="19">
        <v>7</v>
      </c>
      <c r="D23" s="19">
        <f t="shared" si="1"/>
        <v>180</v>
      </c>
      <c r="E23" s="19">
        <f t="shared" si="2"/>
        <v>185</v>
      </c>
      <c r="F23" s="16">
        <v>185</v>
      </c>
      <c r="G23" s="17">
        <v>16</v>
      </c>
      <c r="H23" s="20">
        <f t="shared" si="0"/>
        <v>0.22222222222222221</v>
      </c>
      <c r="I23">
        <f t="shared" si="3"/>
        <v>62</v>
      </c>
      <c r="J23" s="21">
        <f t="shared" si="4"/>
        <v>0.86111111111111116</v>
      </c>
    </row>
    <row r="24" spans="1:11" x14ac:dyDescent="0.25">
      <c r="A24" s="8">
        <v>173</v>
      </c>
      <c r="C24" s="19">
        <v>8</v>
      </c>
      <c r="D24" s="19">
        <f t="shared" si="1"/>
        <v>185</v>
      </c>
      <c r="E24" s="19">
        <f t="shared" si="2"/>
        <v>190</v>
      </c>
      <c r="F24" s="16">
        <v>190</v>
      </c>
      <c r="G24" s="17">
        <v>6</v>
      </c>
      <c r="H24" s="20">
        <f t="shared" si="0"/>
        <v>8.3333333333333329E-2</v>
      </c>
      <c r="I24">
        <f t="shared" si="3"/>
        <v>68</v>
      </c>
      <c r="J24" s="21">
        <f t="shared" si="4"/>
        <v>0.94444444444444453</v>
      </c>
    </row>
    <row r="25" spans="1:11" ht="15.75" thickBot="1" x14ac:dyDescent="0.3">
      <c r="A25" s="8">
        <v>170</v>
      </c>
      <c r="C25" s="19">
        <v>9</v>
      </c>
      <c r="D25" s="19">
        <f t="shared" si="1"/>
        <v>190</v>
      </c>
      <c r="E25" s="19">
        <f t="shared" si="2"/>
        <v>195</v>
      </c>
      <c r="F25" s="18" t="s">
        <v>22</v>
      </c>
      <c r="G25" s="18">
        <v>4</v>
      </c>
      <c r="H25" s="20">
        <f t="shared" si="0"/>
        <v>5.5555555555555552E-2</v>
      </c>
      <c r="I25">
        <f t="shared" si="3"/>
        <v>72</v>
      </c>
      <c r="J25" s="21">
        <f t="shared" si="4"/>
        <v>1</v>
      </c>
    </row>
    <row r="26" spans="1:11" x14ac:dyDescent="0.25">
      <c r="A26" s="8">
        <v>160</v>
      </c>
      <c r="F26" t="s">
        <v>35</v>
      </c>
      <c r="G26">
        <f>SUM(G17:G25)</f>
        <v>72</v>
      </c>
      <c r="H26" s="20">
        <f>SUM(H17:H25)</f>
        <v>1</v>
      </c>
    </row>
    <row r="27" spans="1:11" ht="15.75" thickBot="1" x14ac:dyDescent="0.3">
      <c r="A27" s="8">
        <v>168</v>
      </c>
    </row>
    <row r="28" spans="1:11" ht="15.75" thickBot="1" x14ac:dyDescent="0.3">
      <c r="A28" s="8">
        <v>168</v>
      </c>
      <c r="C28" s="33" t="s">
        <v>45</v>
      </c>
      <c r="D28" s="33" t="s">
        <v>41</v>
      </c>
      <c r="E28" s="34"/>
      <c r="F28" s="30"/>
      <c r="G28" s="30"/>
      <c r="H28" s="30"/>
      <c r="I28" s="30"/>
      <c r="J28" s="30"/>
      <c r="K28" s="30"/>
    </row>
    <row r="29" spans="1:11" ht="15.75" thickBot="1" x14ac:dyDescent="0.3">
      <c r="A29" s="8">
        <v>182</v>
      </c>
      <c r="C29" s="33"/>
      <c r="D29" s="33" t="s">
        <v>42</v>
      </c>
      <c r="E29" s="34"/>
      <c r="F29" s="32"/>
      <c r="G29" s="31"/>
      <c r="H29" s="31"/>
      <c r="I29" s="31"/>
      <c r="J29" s="31" t="s">
        <v>49</v>
      </c>
    </row>
    <row r="30" spans="1:11" ht="15.75" thickBot="1" x14ac:dyDescent="0.3">
      <c r="A30" s="8">
        <v>172</v>
      </c>
      <c r="C30" s="33"/>
      <c r="D30" s="33" t="s">
        <v>43</v>
      </c>
      <c r="E30" s="34"/>
      <c r="F30" s="32"/>
      <c r="G30" s="31"/>
      <c r="H30" s="31"/>
      <c r="I30" s="31"/>
    </row>
    <row r="31" spans="1:11" ht="15.75" thickBot="1" x14ac:dyDescent="0.3">
      <c r="A31" s="8">
        <v>160</v>
      </c>
      <c r="C31" s="33"/>
      <c r="D31" s="33" t="s">
        <v>44</v>
      </c>
      <c r="E31" s="34"/>
      <c r="F31" s="32"/>
      <c r="G31" s="31"/>
      <c r="H31" s="31"/>
      <c r="I31" s="31"/>
      <c r="J31" s="31"/>
      <c r="K31" s="30"/>
    </row>
    <row r="32" spans="1:11" ht="15.75" thickBot="1" x14ac:dyDescent="0.3">
      <c r="A32" s="8">
        <v>182</v>
      </c>
      <c r="C32" s="30"/>
      <c r="D32" s="30"/>
      <c r="E32" s="30"/>
      <c r="F32" s="30"/>
      <c r="G32" s="30"/>
      <c r="H32" s="30"/>
      <c r="J32" s="30"/>
      <c r="K32" s="30"/>
    </row>
    <row r="33" spans="1:11" ht="15.75" thickBot="1" x14ac:dyDescent="0.3">
      <c r="A33" s="8">
        <v>180</v>
      </c>
      <c r="C33" s="33" t="s">
        <v>46</v>
      </c>
      <c r="D33" s="33" t="s">
        <v>47</v>
      </c>
      <c r="E33" s="34"/>
      <c r="F33" s="30"/>
      <c r="G33" s="32"/>
      <c r="H33" s="31"/>
      <c r="I33" s="31"/>
      <c r="K33" s="31"/>
    </row>
    <row r="34" spans="1:11" ht="15.75" thickBot="1" x14ac:dyDescent="0.3">
      <c r="A34" s="8">
        <v>178</v>
      </c>
      <c r="C34" s="30"/>
      <c r="D34" s="35" t="s">
        <v>49</v>
      </c>
      <c r="E34" s="34"/>
      <c r="F34" s="30"/>
      <c r="G34" s="32"/>
      <c r="H34" s="31"/>
      <c r="I34" s="31"/>
      <c r="J34" s="31" t="s">
        <v>48</v>
      </c>
    </row>
    <row r="35" spans="1:11" ht="15.75" thickBot="1" x14ac:dyDescent="0.3">
      <c r="A35" s="8">
        <v>180</v>
      </c>
      <c r="C35" s="30"/>
      <c r="D35" s="35" t="s">
        <v>48</v>
      </c>
      <c r="E35" s="34"/>
      <c r="F35" s="30"/>
      <c r="G35" s="32"/>
      <c r="H35" s="31"/>
      <c r="I35" s="31"/>
      <c r="J35" s="31"/>
      <c r="K35" s="31"/>
    </row>
    <row r="36" spans="1:11" ht="15.75" thickBot="1" x14ac:dyDescent="0.3">
      <c r="A36" s="8">
        <v>172</v>
      </c>
      <c r="C36" s="30"/>
      <c r="D36" s="30"/>
      <c r="E36" s="30"/>
      <c r="F36" s="30"/>
      <c r="G36" s="32"/>
      <c r="H36" s="31"/>
      <c r="I36" s="31"/>
      <c r="J36" s="31"/>
      <c r="K36" s="31"/>
    </row>
    <row r="37" spans="1:11" ht="15.75" thickBot="1" x14ac:dyDescent="0.3">
      <c r="A37" s="8">
        <v>182</v>
      </c>
      <c r="C37" s="33" t="s">
        <v>50</v>
      </c>
      <c r="D37" s="35" t="s">
        <v>51</v>
      </c>
      <c r="E37" s="31" t="s">
        <v>54</v>
      </c>
      <c r="G37" s="34"/>
      <c r="H37" s="30"/>
      <c r="I37" s="30"/>
      <c r="J37" s="30"/>
      <c r="K37" s="30"/>
    </row>
    <row r="38" spans="1:11" ht="15.75" thickBot="1" x14ac:dyDescent="0.3">
      <c r="A38" s="8">
        <v>158</v>
      </c>
      <c r="C38" s="30"/>
      <c r="D38" s="35" t="s">
        <v>52</v>
      </c>
      <c r="E38" s="31" t="s">
        <v>53</v>
      </c>
      <c r="F38" s="30"/>
      <c r="G38" s="34"/>
      <c r="H38" s="30"/>
      <c r="I38" s="30"/>
      <c r="J38" s="30"/>
      <c r="K38" s="30"/>
    </row>
    <row r="39" spans="1:11" ht="15.75" thickBot="1" x14ac:dyDescent="0.3">
      <c r="A39" s="8">
        <v>169</v>
      </c>
      <c r="C39" s="30"/>
      <c r="D39" s="35" t="s">
        <v>55</v>
      </c>
      <c r="E39" s="30"/>
      <c r="F39" s="30"/>
      <c r="G39" s="34"/>
      <c r="I39" s="30"/>
      <c r="J39" s="30"/>
      <c r="K39" s="30"/>
    </row>
    <row r="40" spans="1:11" ht="15.75" thickBot="1" x14ac:dyDescent="0.3">
      <c r="A40" s="8">
        <v>185</v>
      </c>
      <c r="C40" s="30"/>
      <c r="D40" s="30"/>
      <c r="E40" s="30"/>
      <c r="F40" s="30"/>
      <c r="G40" s="30"/>
      <c r="H40" s="30"/>
      <c r="I40" s="30"/>
      <c r="J40" s="30"/>
      <c r="K40" s="30"/>
    </row>
    <row r="41" spans="1:11" ht="15.75" thickBot="1" x14ac:dyDescent="0.3">
      <c r="A41" s="8">
        <v>184</v>
      </c>
      <c r="D41" s="36" t="s">
        <v>56</v>
      </c>
      <c r="G41" s="34"/>
    </row>
    <row r="42" spans="1:11" ht="15.75" thickBot="1" x14ac:dyDescent="0.3">
      <c r="A42" s="8">
        <v>174</v>
      </c>
      <c r="D42" s="37"/>
    </row>
    <row r="43" spans="1:11" ht="15.75" thickBot="1" x14ac:dyDescent="0.3">
      <c r="A43" s="8">
        <v>191</v>
      </c>
      <c r="D43" s="36" t="s">
        <v>57</v>
      </c>
      <c r="G43" s="34"/>
    </row>
    <row r="44" spans="1:11" ht="15.75" thickBot="1" x14ac:dyDescent="0.3">
      <c r="A44" s="8">
        <v>185</v>
      </c>
      <c r="D44" s="37"/>
    </row>
    <row r="45" spans="1:11" ht="15.75" thickBot="1" x14ac:dyDescent="0.3">
      <c r="A45" s="8">
        <v>164</v>
      </c>
      <c r="C45" s="33" t="s">
        <v>58</v>
      </c>
      <c r="D45" s="14" t="s">
        <v>59</v>
      </c>
      <c r="G45" s="34"/>
    </row>
    <row r="46" spans="1:11" x14ac:dyDescent="0.25">
      <c r="A46" s="8">
        <v>173</v>
      </c>
    </row>
    <row r="47" spans="1:11" ht="15.75" thickBot="1" x14ac:dyDescent="0.3">
      <c r="A47" s="8">
        <v>154</v>
      </c>
    </row>
    <row r="48" spans="1:11" ht="15.75" thickBot="1" x14ac:dyDescent="0.3">
      <c r="A48" s="8">
        <v>178</v>
      </c>
      <c r="C48" s="33" t="s">
        <v>60</v>
      </c>
      <c r="D48" s="14" t="s">
        <v>61</v>
      </c>
      <c r="G48" s="34"/>
    </row>
    <row r="49" spans="1:1" x14ac:dyDescent="0.25">
      <c r="A49" s="8">
        <v>176</v>
      </c>
    </row>
    <row r="50" spans="1:1" x14ac:dyDescent="0.25">
      <c r="A50" s="8">
        <v>186</v>
      </c>
    </row>
    <row r="51" spans="1:1" x14ac:dyDescent="0.25">
      <c r="A51" s="8">
        <v>195</v>
      </c>
    </row>
    <row r="52" spans="1:1" x14ac:dyDescent="0.25">
      <c r="A52" s="8">
        <v>180</v>
      </c>
    </row>
    <row r="53" spans="1:1" x14ac:dyDescent="0.25">
      <c r="A53" s="8">
        <v>164</v>
      </c>
    </row>
    <row r="54" spans="1:1" x14ac:dyDescent="0.25">
      <c r="A54" s="8">
        <v>169</v>
      </c>
    </row>
    <row r="55" spans="1:1" x14ac:dyDescent="0.25">
      <c r="A55" s="8">
        <v>184</v>
      </c>
    </row>
    <row r="56" spans="1:1" x14ac:dyDescent="0.25">
      <c r="A56" s="8">
        <v>186</v>
      </c>
    </row>
    <row r="57" spans="1:1" x14ac:dyDescent="0.25">
      <c r="A57" s="8">
        <v>183</v>
      </c>
    </row>
    <row r="58" spans="1:1" x14ac:dyDescent="0.25">
      <c r="A58" s="8">
        <v>176</v>
      </c>
    </row>
    <row r="59" spans="1:1" x14ac:dyDescent="0.25">
      <c r="A59" s="8">
        <v>187</v>
      </c>
    </row>
    <row r="60" spans="1:1" x14ac:dyDescent="0.25">
      <c r="A60" s="8">
        <v>173</v>
      </c>
    </row>
    <row r="61" spans="1:1" x14ac:dyDescent="0.25">
      <c r="A61" s="8">
        <v>170</v>
      </c>
    </row>
    <row r="62" spans="1:1" x14ac:dyDescent="0.25">
      <c r="A62" s="8">
        <v>160</v>
      </c>
    </row>
    <row r="63" spans="1:1" x14ac:dyDescent="0.25">
      <c r="A63" s="8">
        <v>168</v>
      </c>
    </row>
    <row r="64" spans="1:1" x14ac:dyDescent="0.25">
      <c r="A64" s="8">
        <v>168</v>
      </c>
    </row>
    <row r="65" spans="1:1" x14ac:dyDescent="0.25">
      <c r="A65" s="8">
        <v>182</v>
      </c>
    </row>
    <row r="66" spans="1:1" x14ac:dyDescent="0.25">
      <c r="A66" s="8">
        <v>172</v>
      </c>
    </row>
    <row r="67" spans="1:1" x14ac:dyDescent="0.25">
      <c r="A67" s="8">
        <v>160</v>
      </c>
    </row>
    <row r="68" spans="1:1" x14ac:dyDescent="0.25">
      <c r="A68" s="8">
        <v>182</v>
      </c>
    </row>
    <row r="69" spans="1:1" x14ac:dyDescent="0.25">
      <c r="A69" s="8">
        <v>180</v>
      </c>
    </row>
    <row r="70" spans="1:1" x14ac:dyDescent="0.25">
      <c r="A70" s="8">
        <v>178</v>
      </c>
    </row>
    <row r="71" spans="1:1" x14ac:dyDescent="0.25">
      <c r="A71" s="8">
        <v>180</v>
      </c>
    </row>
    <row r="72" spans="1:1" x14ac:dyDescent="0.25">
      <c r="A72" s="8">
        <v>172</v>
      </c>
    </row>
    <row r="73" spans="1:1" ht="15.75" thickBot="1" x14ac:dyDescent="0.3">
      <c r="A73" s="11">
        <v>182</v>
      </c>
    </row>
  </sheetData>
  <sortState ref="F17:F24">
    <sortCondition ref="F17"/>
  </sortState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dicrete variable</vt:lpstr>
      <vt:lpstr>continuous variable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Richter</dc:creator>
  <cp:lastModifiedBy>mPriezvisko</cp:lastModifiedBy>
  <cp:lastPrinted>2019-09-28T16:28:21Z</cp:lastPrinted>
  <dcterms:created xsi:type="dcterms:W3CDTF">2019-09-28T15:58:41Z</dcterms:created>
  <dcterms:modified xsi:type="dcterms:W3CDTF">2019-10-28T12:28:23Z</dcterms:modified>
</cp:coreProperties>
</file>